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дод.доріч.пл.розш.05.07." sheetId="1" r:id="rId1"/>
  </sheets>
  <definedNames>
    <definedName name="_xlnm.Print_Area" localSheetId="0">'2016дод.доріч.пл.розш.05.07.'!$B$1:$H$404</definedName>
  </definedNames>
  <calcPr fullCalcOnLoad="1"/>
</workbook>
</file>

<file path=xl/sharedStrings.xml><?xml version="1.0" encoding="utf-8"?>
<sst xmlns="http://schemas.openxmlformats.org/spreadsheetml/2006/main" count="1233" uniqueCount="493">
  <si>
    <t>ДК 016:2010 код 38.12.1 Збирання небезпечних відходів  (ДК 021:2015 код 90524 - Послуги у сфері поводження з медичними відходами)</t>
  </si>
  <si>
    <t>ДК 016:2010 код 81.30.1   Послуги щодо благоустрію території (ДК 021:2015 код 77341 - підрізання дерев)</t>
  </si>
  <si>
    <t>ДК 016:2010 код 62.02.2 Послуги щодо консультування стосовно систем і програмного забезпечення (ДК 021:2015 код 72261 - Послуги з обслуговування програмного забезпечення)</t>
  </si>
  <si>
    <t>ДК 016:2010 код 63.11.1 Послуги щодо обробляння даних, розміщування інформації на веб - вузлах, щодо програмного застосування та інші послуги щодо забезпечення інформаційно - технологічною інфраструктурою, інші (ДК 021:2015 код 72320 - послуги пов'язані з базами даних)</t>
  </si>
  <si>
    <t>ДК 016:2010 код 63.11.1 Послуги щодо обробляння даних, розміщування інформації на веб - вузлах, щодо програмного застосування та інші послуги щодо забезпечення інформаційно - технологічною інфраструктурою, інші (ДК 021:2015 код 724 - інтернет послуги)</t>
  </si>
  <si>
    <t>ДК 016:2010 код 62.03.1  Послуги з управління обчислювальними засобами (ДК 021:2015 код 72315 - Послуги з керування мережами даних і з підтримки мереж даних)</t>
  </si>
  <si>
    <t>ГБН Г.1-218-1822011</t>
  </si>
  <si>
    <t>ДБН А.2.2-3:2014</t>
  </si>
  <si>
    <t>ДК 016:2010 код 64.11.1 Послуги центрального банку (ДК 021:2015 код 66111 - послуги центральних банків)</t>
  </si>
  <si>
    <t xml:space="preserve">ДК 016:2010 код 81.29.1 Послуги щодо очищування, інші </t>
  </si>
  <si>
    <t>ДК 016:2010 код 18.11.1  Друкування газет (ДК 021:2015 код 79823 - послуги з друку та доставки надрукованої продукції)</t>
  </si>
  <si>
    <t>ДК 016:2010 код 85.32.1 Послуги у сфері середньої професійно-технічної освіти (ДК 021:2015 код 80570 - послуги з професійної підготовки  у сфері підвищення кваліфікації)</t>
  </si>
  <si>
    <t>ДК 016:2010 код 85.32.1 Послуги у сфері середньої професійно-технічної освіти (ДК 021:2015 код 80340 - послуги у сфері спеціальної освіти)</t>
  </si>
  <si>
    <t>ДК 016:2010 код 91.01.1 Послуги бібліотек і архівів  (ДК 021:2015 код 92512 - послуги архивів)</t>
  </si>
  <si>
    <t>ДК 016:2010 код 60.10.1  Послуги щодо радіомовлення; оригінали радіомовних передач (ДК 021:2015 код 92200 Послуги теле- та радіомовлення)</t>
  </si>
  <si>
    <t>ДК 016:2010 код 43.99.5 Монтаж сталевих конструкцій (ДК 021:2015 код 45223 - Спорудження конструкцій)</t>
  </si>
  <si>
    <t>ДК 016:2010 код 27.90.7  Устатковання електричне сигналізаційне, убезпечувальне, для регулювання руху на залізницях, трамвайних коліях, автомобільних дорогах, внутрішніх водних шляхах, майданчиках для паркування, портових спорудах і летовищах (ДК 021:2015 код 45233 - будівництво, влаштування фундаменту та покриття шосе, доріг)</t>
  </si>
  <si>
    <t>відсипка зони відпочинку по вул. Шмідта піском</t>
  </si>
  <si>
    <t>ДК 016:2010 81.10.1 Послуги допоміжні комбіновані щодо різних об"єктів (ДК 021:2015 код 45236 - вирівнювання поверхонь)</t>
  </si>
  <si>
    <t xml:space="preserve">Поточний ремонт туалетів адмінбудівлі </t>
  </si>
  <si>
    <t xml:space="preserve">Поточний ремонт колесовідбійних брусів </t>
  </si>
  <si>
    <t>ДК 016:2010 код 71.12.1 Послуги інженерні (ДК 021:2015 код 71335 - інженерні дослідження)</t>
  </si>
  <si>
    <t>ДК 016:2010 код 81.29.1 Послуги щодо очищування, інші (ДК 021:2015 код 90920 - Послуги із санітарно - гігієнічної обробки приміщень)</t>
  </si>
  <si>
    <t>ДК 016:2010 код 81.29.1 Послуги щодо очищування, інші (ДК 021:2015 код 77314 - послуги з утримання територій)</t>
  </si>
  <si>
    <t>ДК 016:2010 код 81.29.1 Послуги щодо очищування, інші (ДК 021:2015 код 90670 - Послуги з дезінфікування та дератизування міських і сільских територій)</t>
  </si>
  <si>
    <t>ДК 016:2010 код 81.30.1   Послуги щодо благоустрію території (ДК 021:2015 код 77312 - послуги з видалення бур'янів)</t>
  </si>
  <si>
    <t>Організація транспортного забезпечення для проведення мобілізації</t>
  </si>
  <si>
    <t>33.14.1 Ремонтування та технічне обслуговування іншого електричного устаткування</t>
  </si>
  <si>
    <t>Послуги щодо організації та проведення святкових заходів, мітінгів</t>
  </si>
  <si>
    <t>Послуги з заправки картриджів</t>
  </si>
  <si>
    <t xml:space="preserve">Послуги зв"язку </t>
  </si>
  <si>
    <t>Активація платного сервісу "Кабінет замовника" та щомісячна абонентна плата</t>
  </si>
  <si>
    <t>Поточний ремонт малих архітектурних форм (зупинкові комплекси, дитячі майданчики, лави, урни)</t>
  </si>
  <si>
    <t>43.32.1</t>
  </si>
  <si>
    <t>Поточний ремонт громадського туалету</t>
  </si>
  <si>
    <t>Поточний ремонт понтонного мосту через шламонакопичувач по вул. Валовій (частковий ремонт дерев'яного покриття)</t>
  </si>
  <si>
    <t xml:space="preserve">Водопостачання туалету  (травень-жовтень) 17,1 м3х5 міс.                                                                                </t>
  </si>
  <si>
    <t>Водовідведення туалету (травень-жовтень) 16,584 м3 х 5 міс.</t>
  </si>
  <si>
    <t>Поточний ремонт службових приміщень (поточн.ремонт вікон - заміна)</t>
  </si>
  <si>
    <t>Поточний ремонт каналізаційної системи</t>
  </si>
  <si>
    <t>Поштове оповіження рекомендоване з повідомленням (2000 х марки на 8,90 грн.)</t>
  </si>
  <si>
    <t>Організація транспортного забезпечення доставки призовників від районних призовних дільниць до збірного пункту</t>
  </si>
  <si>
    <t>Папір для факсу</t>
  </si>
  <si>
    <t>Папір офс. А-3 80г/м</t>
  </si>
  <si>
    <t>Туба з тонером</t>
  </si>
  <si>
    <t>Фарба штемпельна</t>
  </si>
  <si>
    <t>скрить</t>
  </si>
  <si>
    <t>Одноразовий посуд</t>
  </si>
  <si>
    <t>Вітальна адреса</t>
  </si>
  <si>
    <t>26.30.2</t>
  </si>
  <si>
    <t>Принтер</t>
  </si>
  <si>
    <t>22.23.1</t>
  </si>
  <si>
    <t>Унітаз</t>
  </si>
  <si>
    <t>10.61.3   "Крупи, крупка, гранули та інші продукти з зерна, зернових культур"</t>
  </si>
  <si>
    <t>10.51.3    Масло вершкове та молочні пасти</t>
  </si>
  <si>
    <t>10.13.1   Консерви та готові страви з м'яса, м'ясних субпродуктів чи крові</t>
  </si>
  <si>
    <t>10.71.1     Вироби хлібобулочні, кондитерські та кулінарні, борошняні, нетривалого зберігання</t>
  </si>
  <si>
    <t>81.30.1   Послуги щодо благоустрію території</t>
  </si>
  <si>
    <t>Бокс архівний</t>
  </si>
  <si>
    <t>Папір офс А-3 80г/м</t>
  </si>
  <si>
    <t>Папір офс. А-4 80г/м</t>
  </si>
  <si>
    <t>Папір офс А-3 160гр/м</t>
  </si>
  <si>
    <t>Папір  А-4 160 гр/м</t>
  </si>
  <si>
    <t>Папір -Факс</t>
  </si>
  <si>
    <t>Канцелярська скріпка 28мм, 100шт</t>
  </si>
  <si>
    <t xml:space="preserve">Степлер </t>
  </si>
  <si>
    <t>Сітьовий фільтр POWer</t>
  </si>
  <si>
    <t>Замінна подушка для печатки</t>
  </si>
  <si>
    <t>Калькулятор</t>
  </si>
  <si>
    <t>Флеш пам'ять USB</t>
  </si>
  <si>
    <t>Ножиці</t>
  </si>
  <si>
    <t>Папка  уголок</t>
  </si>
  <si>
    <t>Папка регистратор</t>
  </si>
  <si>
    <t>Ганчірка для миття підлоги</t>
  </si>
  <si>
    <t>24.20.1</t>
  </si>
  <si>
    <t>22.19.3</t>
  </si>
  <si>
    <t>Рукав пожежний</t>
  </si>
  <si>
    <t>43.22.1    Монтаж водопровідних, каналізаційних ,систем опалювання, вентиляції та кондиціювання повітря</t>
  </si>
  <si>
    <t>71.11.2   Послуги архітектурні щодо будівель</t>
  </si>
  <si>
    <t>49.39.3    Перевезення пасажирів наземним транспортом поза розкладом</t>
  </si>
  <si>
    <t>90.04.1   Послуги, пов"язані з закладами культурно - містецької призначеності</t>
  </si>
  <si>
    <t>61.90.1    Послуги телекомунікаційні, інші</t>
  </si>
  <si>
    <t>85.32.1    Послуги у сфері середньої професійно-технічної освіти</t>
  </si>
  <si>
    <t>96.09.1</t>
  </si>
  <si>
    <t>96.09.1   Послуги різні, інші, н. в. і. у.</t>
  </si>
  <si>
    <t>Найменування товарів і послуг</t>
  </si>
  <si>
    <t>Очікувана вартість предмета закупівлі, грн</t>
  </si>
  <si>
    <t>Процедура закупівлі</t>
  </si>
  <si>
    <t>Орієнтовний початок проведення процедура закупівлі</t>
  </si>
  <si>
    <t>страхування водіїв</t>
  </si>
  <si>
    <t>страхування транспортних засобів</t>
  </si>
  <si>
    <t>технічний огляд ТЗ</t>
  </si>
  <si>
    <t>поточний ремонт ТЗ</t>
  </si>
  <si>
    <t>білизна</t>
  </si>
  <si>
    <t>Чистящий засіб</t>
  </si>
  <si>
    <t>Мийний засіб для вікон</t>
  </si>
  <si>
    <t>Мило господарче</t>
  </si>
  <si>
    <t>Йорш для унітазів</t>
  </si>
  <si>
    <t>Розетка телефонна</t>
  </si>
  <si>
    <t>Розетка електрична</t>
  </si>
  <si>
    <t>Розетка електрична двійна</t>
  </si>
  <si>
    <t>Замок врізний</t>
  </si>
  <si>
    <t>гвіздок   е = 50мм</t>
  </si>
  <si>
    <t>гвіздок         30мм</t>
  </si>
  <si>
    <t>гвіздок         20мм</t>
  </si>
  <si>
    <t>малі</t>
  </si>
  <si>
    <t>М 6 - 30мм</t>
  </si>
  <si>
    <t>М 5 - 20мм</t>
  </si>
  <si>
    <t>М 6 - 70мм</t>
  </si>
  <si>
    <t>М 5 - 50мм</t>
  </si>
  <si>
    <t>Мішки для сміття</t>
  </si>
  <si>
    <t>Освіжувач повітря</t>
  </si>
  <si>
    <t>Губки для миття</t>
  </si>
  <si>
    <t>Віник господарчий</t>
  </si>
  <si>
    <t>Замок гаражний</t>
  </si>
  <si>
    <t>Шурупи, болти</t>
  </si>
  <si>
    <t>Саморіз 3,5х16</t>
  </si>
  <si>
    <t>Саморіз 3,5х19</t>
  </si>
  <si>
    <t>Саморіз 3,5х25</t>
  </si>
  <si>
    <t>Саморіз 3,5х41</t>
  </si>
  <si>
    <t>Швидкозшивач</t>
  </si>
  <si>
    <t xml:space="preserve">Щоденний записник </t>
  </si>
  <si>
    <t>Файл А-4</t>
  </si>
  <si>
    <t>Папка з зав'язками</t>
  </si>
  <si>
    <t>Ручка кульова</t>
  </si>
  <si>
    <t>Стержень шариковий</t>
  </si>
  <si>
    <t>Клей ПВА</t>
  </si>
  <si>
    <t>Дужка для степлера №10</t>
  </si>
  <si>
    <t>Дужка для степлера №24</t>
  </si>
  <si>
    <t>Олівець</t>
  </si>
  <si>
    <t>Грамота</t>
  </si>
  <si>
    <t>Папка поздоровча</t>
  </si>
  <si>
    <t>Передплата періодичних видань</t>
  </si>
  <si>
    <t>поштові листівки без марок</t>
  </si>
  <si>
    <t>Бланки фірмові А-4</t>
  </si>
  <si>
    <t>Бланки розпоряджень</t>
  </si>
  <si>
    <t>конверт немаркований (євро)</t>
  </si>
  <si>
    <t>конверт немаркований С-5</t>
  </si>
  <si>
    <t>конверт немаркирований С-4</t>
  </si>
  <si>
    <t>марки</t>
  </si>
  <si>
    <t>придбання бензину А-95</t>
  </si>
  <si>
    <t>придбання бензину А-92</t>
  </si>
  <si>
    <t>Послуги з заправки картриджу чорнильна Canon CL41 кол. (з урах. чорнил)</t>
  </si>
  <si>
    <t>Поточний ремонт  та технічне обслуговування комп'ютерної техніки (в середн. з заміною запчастин)</t>
  </si>
  <si>
    <t>Поточний ремонт оргтехніки(в середн. з заміною запчастин)</t>
  </si>
  <si>
    <t>Поточний ремонт копіювальної техніки (в середн. з заміною запчастин)</t>
  </si>
  <si>
    <t>Технічне обслуговування установок пожежної сигналізації (за договором)</t>
  </si>
  <si>
    <t>Програмне та експлуатаційне супроводження упроваджених обчислювальних робіт по вирішенню завдань бухгалтерського обліку</t>
  </si>
  <si>
    <t xml:space="preserve">Повірка теплового лічильника </t>
  </si>
  <si>
    <t>Встановлення прилада обліку теплової енергії за адресою м.Запоріжжя, вул. Вроцлавська, 18</t>
  </si>
  <si>
    <t>Підвищення кваліфікації членів комітету з конкурсних торгів</t>
  </si>
  <si>
    <t>Косіння трав: з VІ – ІХ м-ці,                                         1,54 га х 4м-ца х 2рази</t>
  </si>
  <si>
    <t>Знесення та обрізка окремих засохлих та пошкоджених кущів і дерев</t>
  </si>
  <si>
    <t xml:space="preserve">Підбір безпритульних  тварин </t>
  </si>
  <si>
    <t>Заміна та встановлення технічних засобів регулювання дорожнім рухом (дорожні знаки)</t>
  </si>
  <si>
    <t>Прибирання приміщення громадського туалету (травень-жовтень),  6 м-в.</t>
  </si>
  <si>
    <t>Оплата електроенергії</t>
  </si>
  <si>
    <t>22.22.1</t>
  </si>
  <si>
    <t>Металовироби:</t>
  </si>
  <si>
    <t>Поточний ремонт кодиціонерів</t>
  </si>
  <si>
    <t>Перевірка манометрів, ремонт манометрів</t>
  </si>
  <si>
    <t>Повірка лічильника холодної  та гарячої води</t>
  </si>
  <si>
    <t>Розмітка проїзної частини</t>
  </si>
  <si>
    <t>Предмети, матеріали, обладнання та інвентар</t>
  </si>
  <si>
    <t>Коробка архівна</t>
  </si>
  <si>
    <t>Рукавиці господарські гумові</t>
  </si>
  <si>
    <t>Книга канцелярська 96 арк. А-4</t>
  </si>
  <si>
    <t>коректор водний 20мл.</t>
  </si>
  <si>
    <t>Кнопки 100 шт.</t>
  </si>
  <si>
    <t>Кнопки - гвіздки, 50шт</t>
  </si>
  <si>
    <t>Папка А-4 на рез. ВМ</t>
  </si>
  <si>
    <t>Папка А-4 з притиском</t>
  </si>
  <si>
    <t>Папка - конверт А-4 на кнопке н/прозр.</t>
  </si>
  <si>
    <t>Папка - уголок</t>
  </si>
  <si>
    <t>Регистратор А-4</t>
  </si>
  <si>
    <t>Продукти харчування</t>
  </si>
  <si>
    <t>Масло вершкове</t>
  </si>
  <si>
    <t>Сіль</t>
  </si>
  <si>
    <t>Хліб</t>
  </si>
  <si>
    <t>Тушонка</t>
  </si>
  <si>
    <t>Грудинка зі свинини</t>
  </si>
  <si>
    <t xml:space="preserve">Крупа </t>
  </si>
  <si>
    <t>Квіткова продукція</t>
  </si>
  <si>
    <t>Чорнило  "Ink-mate" різнокольорове 200мл</t>
  </si>
  <si>
    <t>Радіо-телефон</t>
  </si>
  <si>
    <t>Телефонний апарат</t>
  </si>
  <si>
    <t>Клавіатура</t>
  </si>
  <si>
    <t>Маніпулятор "Миша"</t>
  </si>
  <si>
    <t xml:space="preserve"> </t>
  </si>
  <si>
    <t>Вогнегасники</t>
  </si>
  <si>
    <t>Послуги друкування газети Кічкас</t>
  </si>
  <si>
    <t>Оплата банківськиї послуг за послуги приватизації</t>
  </si>
  <si>
    <t>Оплата банківськиї послуг за видачу готівкових коштів</t>
  </si>
  <si>
    <t>Технічне обслуговування внутрішніх інженерних мереж теплопостачання</t>
  </si>
  <si>
    <t>Виготовлення та встановлення нових, заміна пошкоджених урн, лав</t>
  </si>
  <si>
    <t>Вивіз та захоронення ТПВ (будівля адміністр.)</t>
  </si>
  <si>
    <t>Вивіз та захоронення ТПВ (зона відпочинку вул.Шмідта)</t>
  </si>
  <si>
    <t>Ліквідація стихійних звалищ</t>
  </si>
  <si>
    <t>Розетка</t>
  </si>
  <si>
    <t>Коробка монтажна</t>
  </si>
  <si>
    <t>Плата за навчання членів комітету з конкурсних торгів "Про закупівлю товарів, робіт, послуг за державні кошти"</t>
  </si>
  <si>
    <t>Послуги щодо консультування стосовно систем і програмного забезпечення комп'ютерної програми "Програмне забезпечення автоматизованої системи організаційного управління районної адміністрації ЗМР по Заводському району"</t>
  </si>
  <si>
    <t>Послуги щодо керування комп'ютнрними засобами сегмента мережі районної адміністрації Запорізької міської ради по Заводському району</t>
  </si>
  <si>
    <t>Послуги щодо обробляння даних необхідних для доступу до банків даних і використання їх інформації районної адміністрації Запорізької міської ради по Заводському району</t>
  </si>
  <si>
    <t>01.19.2</t>
  </si>
  <si>
    <t>10.61.3</t>
  </si>
  <si>
    <t>10.51.3</t>
  </si>
  <si>
    <t>10.13.1</t>
  </si>
  <si>
    <t>10.84.3</t>
  </si>
  <si>
    <t>Сіль харчова</t>
  </si>
  <si>
    <t>10.71.1</t>
  </si>
  <si>
    <t>19.20.2</t>
  </si>
  <si>
    <t>13.92.2</t>
  </si>
  <si>
    <t>17.23.1</t>
  </si>
  <si>
    <t>17.21.1</t>
  </si>
  <si>
    <t>22.21.4</t>
  </si>
  <si>
    <t>Пряжа металізована чи пряжа скомбінована з металом; тканини з металевих ниток і тканини з металізованої пряжі; нитки гумові та корд, з текстильним покривом і продукція текстильна та готові вироби технічної призначеності</t>
  </si>
  <si>
    <t>Прапор України  (80  х 160)</t>
  </si>
  <si>
    <t>Прапор України  (140  х 210)</t>
  </si>
  <si>
    <t>Утилізація відходів, відпрацьованої комп'ютерної та оргтехніки, іншого обладнання та матеріалів</t>
  </si>
  <si>
    <t>Технічний огляд, експертиза відпрацьованої комп'ютерної та оргтехніки</t>
  </si>
  <si>
    <t>Прапор міста  (140  х 210)</t>
  </si>
  <si>
    <t>Прапор області  (140  х 210)</t>
  </si>
  <si>
    <t>13.96.1</t>
  </si>
  <si>
    <t>20.52.1</t>
  </si>
  <si>
    <t>20.41.4</t>
  </si>
  <si>
    <t>Препарати пахучі, воски та інші засоби чищення</t>
  </si>
  <si>
    <t>20.41.3</t>
  </si>
  <si>
    <t>22.19.7</t>
  </si>
  <si>
    <t>15.12.1</t>
  </si>
  <si>
    <t>Вироби дорожні, шорно-сідельні та упряж і подібні вироби; вироби шкіряні інші</t>
  </si>
  <si>
    <t>22.29.2</t>
  </si>
  <si>
    <t>58.14.1</t>
  </si>
  <si>
    <t>58.19.1</t>
  </si>
  <si>
    <t>62.03.1</t>
  </si>
  <si>
    <t>62.02.2</t>
  </si>
  <si>
    <t>63.11.1</t>
  </si>
  <si>
    <t>62.01.2</t>
  </si>
  <si>
    <t>65.12.2</t>
  </si>
  <si>
    <t>65.11.1</t>
  </si>
  <si>
    <t>18.11.1</t>
  </si>
  <si>
    <t>38.11.2</t>
  </si>
  <si>
    <t>38.11.6</t>
  </si>
  <si>
    <t>Догляд за газонами (розпушення та розкидання снігу, очищення алей від від снігу, посипання піском): 12,3га х 4 міс.</t>
  </si>
  <si>
    <t>39.00.2</t>
  </si>
  <si>
    <t xml:space="preserve">Догляд за газонами(очищення газонів, квітників граблями від випадкового сміття, збирання та вивезення сміття та опалого листя), Зелена зона (сквери, парки, газони вулиць): 12,3га х 8 міс. </t>
  </si>
  <si>
    <t>27.90.7</t>
  </si>
  <si>
    <t>81.30.1</t>
  </si>
  <si>
    <t>33.11.1</t>
  </si>
  <si>
    <t>38.12.1</t>
  </si>
  <si>
    <t>71.12.1</t>
  </si>
  <si>
    <t>37.00.1</t>
  </si>
  <si>
    <t>27.33.1</t>
  </si>
  <si>
    <t>27.40.3</t>
  </si>
  <si>
    <t xml:space="preserve">32.99.1 </t>
  </si>
  <si>
    <t>20.13.2</t>
  </si>
  <si>
    <t>25.72.1</t>
  </si>
  <si>
    <t>25.93.1</t>
  </si>
  <si>
    <t>25.99.2</t>
  </si>
  <si>
    <t>25.71.1</t>
  </si>
  <si>
    <t>25.94.1</t>
  </si>
  <si>
    <t>20.30.2</t>
  </si>
  <si>
    <t>13.94.1</t>
  </si>
  <si>
    <t>Мотузка в котушці</t>
  </si>
  <si>
    <t>Мотузки, канати, шпагат і сіткове полотно, крім відходів</t>
  </si>
  <si>
    <t>26.80.1</t>
  </si>
  <si>
    <t>26.20.1</t>
  </si>
  <si>
    <t>26.30.1</t>
  </si>
  <si>
    <t>28.29.2</t>
  </si>
  <si>
    <t>27.32.1</t>
  </si>
  <si>
    <t>91.01.1</t>
  </si>
  <si>
    <t>Архівна обробка документів</t>
  </si>
  <si>
    <t>32.91.1</t>
  </si>
  <si>
    <t>29.32.3</t>
  </si>
  <si>
    <t>28.15.3</t>
  </si>
  <si>
    <t>Щітки, як частини транспортних засобів</t>
  </si>
  <si>
    <t>амортизатор, радіатор,тормозні колодки, глушитель, рульові тяги, вихлопні труби, системи подвісок,зчеплення та їхні частини</t>
  </si>
  <si>
    <t>ролики обводні, частини вальниць, підшипників,шарнірні ланцюги</t>
  </si>
  <si>
    <t>Вироби з недорогоцінних металів, інші</t>
  </si>
  <si>
    <t>42.11.1</t>
  </si>
  <si>
    <t>45.20.1</t>
  </si>
  <si>
    <t>95.11.1</t>
  </si>
  <si>
    <t>33.12.1</t>
  </si>
  <si>
    <t>95.21.1</t>
  </si>
  <si>
    <t>71.20.1</t>
  </si>
  <si>
    <t>84.25.1</t>
  </si>
  <si>
    <t>60.10.1</t>
  </si>
  <si>
    <t>абонентна плата за проводове мовлення (радіомовлення)</t>
  </si>
  <si>
    <t>61.10.1</t>
  </si>
  <si>
    <t>64.11.1</t>
  </si>
  <si>
    <t>33.14.1</t>
  </si>
  <si>
    <t>43.22.1</t>
  </si>
  <si>
    <t>33.20.7</t>
  </si>
  <si>
    <t>Послуги щодо монтування інших виробів, н. в. у.</t>
  </si>
  <si>
    <t>85.32.1</t>
  </si>
  <si>
    <t>36.00.2</t>
  </si>
  <si>
    <t>35.12.1</t>
  </si>
  <si>
    <t>Послуги по обслуговуванню веб-сайту районної адміністрації ЗМР по Заводському району</t>
  </si>
  <si>
    <t>Оплата послуг (крім комунальних)</t>
  </si>
  <si>
    <t>Оплата водопостачання та водовідведення</t>
  </si>
  <si>
    <t>Окремі заходи по реалізації державних (регіональних) програм, не віднесені до заходів розвитку</t>
  </si>
  <si>
    <t>49.39.3</t>
  </si>
  <si>
    <t>Забезпечення учасників заходів транспортом (транспортне забезпечення перевезення ветеранів)</t>
  </si>
  <si>
    <t>90.04.1</t>
  </si>
  <si>
    <t>61.90.1</t>
  </si>
  <si>
    <t>Послуги звукозабезпечення концертної програми</t>
  </si>
  <si>
    <t>32.40.3</t>
  </si>
  <si>
    <t>Придбання сувенирів для учасників конкурсно - розважальних програм</t>
  </si>
  <si>
    <t>32.99.5</t>
  </si>
  <si>
    <t>Придбання ялинкових прикрас</t>
  </si>
  <si>
    <t>43.99.5</t>
  </si>
  <si>
    <t>43.99.5    Монтаж сталевих конструкцій</t>
  </si>
  <si>
    <t>монтаж та встановлення урн</t>
  </si>
  <si>
    <t>Монтаж грибка пляжного</t>
  </si>
  <si>
    <t>Монтаж та всановлення роздягальні</t>
  </si>
  <si>
    <t>Монтаж та встановлення щита баскетбольного</t>
  </si>
  <si>
    <t>81.10.1</t>
  </si>
  <si>
    <t>"Придбання обладнання і предметів довгострокового використання"</t>
  </si>
  <si>
    <t>13.20.3</t>
  </si>
  <si>
    <t>41.00.4</t>
  </si>
  <si>
    <t>Дезинфікуючий засіб "Ді - хлор"</t>
  </si>
  <si>
    <t xml:space="preserve">Скотч </t>
  </si>
  <si>
    <t>Шини</t>
  </si>
  <si>
    <t>27.90.1</t>
  </si>
  <si>
    <t>послуги з прикрашання сцени</t>
  </si>
  <si>
    <t>71.11.2</t>
  </si>
  <si>
    <t>Державна реєстрація права комунальної власності(причал, туалет)</t>
  </si>
  <si>
    <t>27.20.2</t>
  </si>
  <si>
    <t>акумулятори</t>
  </si>
  <si>
    <t>Предмет закупівлі</t>
  </si>
  <si>
    <t>Код КЕКВ для бюджетних установ</t>
  </si>
  <si>
    <t>Примітки</t>
  </si>
  <si>
    <t>районна адміністрація Запорізької міської ради по Заводському району</t>
  </si>
  <si>
    <t>ДОДАТОК ДО РІЧНОГО ПЛАНУ ЗАКУПІВЕЛЬ/</t>
  </si>
  <si>
    <t>річного плану закупівель, що здійснюються без проведення процедур закупівель</t>
  </si>
  <si>
    <t>Переключення телефонної лінії</t>
  </si>
  <si>
    <t>Перенесення системи відеоспостереження</t>
  </si>
  <si>
    <t>Монтаж та встановлення стіки волейбольні</t>
  </si>
  <si>
    <t>60.90.1  Послуги телекомунікаційні, інші</t>
  </si>
  <si>
    <t>Персональні комп"ютери</t>
  </si>
  <si>
    <t>Багатофунціональний пристрій</t>
  </si>
  <si>
    <t>28.23.2</t>
  </si>
  <si>
    <t>Поточний ремонт службових приміщень</t>
  </si>
  <si>
    <t>Поточний ремонт пола коридор, заміна ліноліума</t>
  </si>
  <si>
    <t>картрідж</t>
  </si>
  <si>
    <t>Оплата теплопостачання</t>
  </si>
  <si>
    <t>оплата теплопостачання</t>
  </si>
  <si>
    <t>35.30.1</t>
  </si>
  <si>
    <t>35.30.1  Пара та гаряча вода; постачання пари та гврячої води</t>
  </si>
  <si>
    <t xml:space="preserve">Зошит </t>
  </si>
  <si>
    <t>Настільний тижневий планінг</t>
  </si>
  <si>
    <t xml:space="preserve">до  кошторису на 2016 рік </t>
  </si>
  <si>
    <t>Пральний порошок</t>
  </si>
  <si>
    <t>Мийний засіб для туалету Доместос</t>
  </si>
  <si>
    <t>Гумка</t>
  </si>
  <si>
    <t>Чинка</t>
  </si>
  <si>
    <t xml:space="preserve">Маркер </t>
  </si>
  <si>
    <t>Канцелярська скріпка 50мм, 100шт</t>
  </si>
  <si>
    <t xml:space="preserve">Біндер </t>
  </si>
  <si>
    <t>Лампи електричні енергозберігаючі</t>
  </si>
  <si>
    <t>Акумуляторна батарея</t>
  </si>
  <si>
    <t>Батарейка для годинників</t>
  </si>
  <si>
    <t>Салфетки універсальні</t>
  </si>
  <si>
    <t>Діркопробивач</t>
  </si>
  <si>
    <t>Кнопки</t>
  </si>
  <si>
    <t>Лінійка пластикова</t>
  </si>
  <si>
    <t>Батарея безперебійного живлення</t>
  </si>
  <si>
    <t>Подушка штемпельна</t>
  </si>
  <si>
    <t>Папка А-4 скоросш. РР</t>
  </si>
  <si>
    <t>Папка конверт А 4 на кнопке н/пр</t>
  </si>
  <si>
    <t>Прапори (міста, області, України)</t>
  </si>
  <si>
    <t>Поточний ремонт доріг та тротуарів</t>
  </si>
  <si>
    <t>розробка паспорту автошляхів по вул. Північне Шоссе</t>
  </si>
  <si>
    <t>Експертна оцінка скверу по вул. Електричній зни відп. Вул.Шмідта</t>
  </si>
  <si>
    <t>Установка програмного забезпечення Антивірус</t>
  </si>
  <si>
    <t>Послуги "Хостінг та домен, технічна підтримка веб-сайту районної адміністрації</t>
  </si>
  <si>
    <t>Послуга інтернет мережі</t>
  </si>
  <si>
    <t>Заміри опору ізоляції</t>
  </si>
  <si>
    <t xml:space="preserve">Зарядка вогнегасників </t>
  </si>
  <si>
    <t>Розробка паспорта мостових переходів</t>
  </si>
  <si>
    <t>Гідропневматичне промивання та гідравлічне випробування системи опалювання</t>
  </si>
  <si>
    <t>Водопостачання адмінбудівлі по вул.Л.Чайкіної, 56 (711 м3)</t>
  </si>
  <si>
    <t>Водовідведення адмінбудівлі по вул.Л.Чайкіної, 56 (811 м3)</t>
  </si>
  <si>
    <t>Постачання електроенергії  (39095 кВт)</t>
  </si>
  <si>
    <t>(ДК 016:2010 35.12.1   Передавання електричної енергії  (ДК 021:2015  09310 - електрична енергія)</t>
  </si>
  <si>
    <t>ДК 016:2010  22.19.3 Труби, трубки та шланги з вулканізованої гуми (крім виготовлених з твердої гуми)  (ДК 021:2015</t>
  </si>
  <si>
    <t>ДК 016:2010  25.93.1 Вироби з дроту, ланцюги та пружини  (ДК 021:2015</t>
  </si>
  <si>
    <t>ДК 016:2010  25.94.1 Вироби кріпильні та гвинтонарізні  (ДК 021:2015</t>
  </si>
  <si>
    <t>ДК 016:2010  28.29.2 Устаткування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 (ДК 021:2015</t>
  </si>
  <si>
    <t>ДК 016:2010  27.33.1  Пристрої електромонтажні  (ДК 021:2015</t>
  </si>
  <si>
    <t>ДК 016:2010  26.30.1 Аппаратура радіо- та телепередавальна; камери телевізійні  (ДК 021:2015</t>
  </si>
  <si>
    <t xml:space="preserve">ДК 016:2010  26.30.2 Апаратура електрична для проводового телефонного чи телеграфного зв'язику; відеофони  (ДК 021:2015 </t>
  </si>
  <si>
    <t>ДК 016:2010  22.23.1 Вироби пластмасові для будівництва; ліноліум і покриви на підлогу, тверді, не пластикові  (ДК 021:2015</t>
  </si>
  <si>
    <t>ДК 016:2010  29.32.3 Частини та приладдя до моторних транспортних засобів, н. в. і. у.  (ДК 021:2015</t>
  </si>
  <si>
    <t>ДК 016:2010  27.20.2  Акумулятори електричні та частини до них  (ДК 021:2015</t>
  </si>
  <si>
    <t>ДК 016:2010  28.15.3 Частини вальниць/підшипників, зубчастих передач, механічних передач  (ДК 021:2015</t>
  </si>
  <si>
    <t>ДК 016:2010   01.19.2  Квіти зрізані та бутони квітів; насіння квітів  (ДК 021:2015</t>
  </si>
  <si>
    <t>ДК 016:2010  32.40.3  Іграшки, інші, зокрема іграшкові музичні інструменти  (ДК 021:2015</t>
  </si>
  <si>
    <t>ДК 016:2010   32.99.5   Вироби, інші, н.в.і.у.  (ДК 021:2015</t>
  </si>
  <si>
    <t>ДК 016:2010  45.20.1  Технічне обслуговування та ремонтування автомобілів і маловантажних автотранспортних засобів (ДК 021:2015  50112 - Послуги з ремонту і технічного обслуговування автомобілів)</t>
  </si>
  <si>
    <t>ДК 016:2010 код 95.11.1  Ремонтування комп'ютерів і переферійного устаткування (ДК 021:2015  код  50312 - Технічне обслуговування і ремонт комп'ютерного обладнання)</t>
  </si>
  <si>
    <t>ДК 016:2010 -код 17.21.1  Папір і картон гофровані, паперова й картонна тара ( ДК 021:2015 код 22993 - Фоточутливі, термочутливі та термографічні папір та кортон)</t>
  </si>
  <si>
    <t>ДК 016:2010 код 17.23.1 Вироби канцелярські, паперові  (ДК 021:2015  код 22800 - Паперові чи картонні реєстраційні журнали, бухгалтерські книги, швидкозшивачі, бланки та інші паперові канцелярські вироби)</t>
  </si>
  <si>
    <t>ДК 016:2010 код 58.14.1 Журнали та періодичні видання друковані                                   (ДК 021:2015 код 22212 - періодичні видання)</t>
  </si>
  <si>
    <t>ДК 016:2010 код 58.19.1 Послуги щодо видавання друкованої продукції, інші  (ДК 021:2015 код 22410 - марки)</t>
  </si>
  <si>
    <t>ДК 016:2010  код 22.21.4 Пластини, листи, плівка, фольга та стічки з пластмас, інші (ДК 021:2015 код 30192 - Офісне приладдя)</t>
  </si>
  <si>
    <t>ДК 016:2010 код 19.20.2    Паливо рідинне та газ; оливи мастильні                             (ДК 021:2015 код  09132  - Бензин)</t>
  </si>
  <si>
    <t>ДК 016:2010 код 20.13.2 Елементи хімічні, н.в.і.у.; кислоти та сполуки неоргнічні  (ДК 021:2015 код  24311 -Хімічні елементи, неорганічні кислоти та сполуки)</t>
  </si>
  <si>
    <t>ДК 016:2010 код 20.30.2 Фарби та лаки, інші, та пов'язана з ними продукція; барвники художні та друкарські чернила (ДК 021:2015 код 30192 - Офісне приладдя)</t>
  </si>
  <si>
    <t>ДК 016:2010 код  28.23.2 Машини конторськи/офісні, інші, та частини до них  (ДК 021:2015 код 30125 - Частини та приладдя до фотокопіювальних апаратів)</t>
  </si>
  <si>
    <t>ДК 016:2010 код  20.41.3 Мило, засоби мийні та засоби для чищення  (ДК 021:2015 код 39711 - Парфуми та засоби гігієни - 149,18 грн., код 39831 - Засоби для прання і миття - 656,48 грн.)</t>
  </si>
  <si>
    <t>ДК 016:2010 код 20.52.1 Клеї  (ДК 021:2015 код  24910 - Клеї)</t>
  </si>
  <si>
    <t>ДК 016:2010 код 26.80.1 Носії інформації магнітні і оптичні  (ДК 021:2015  код 30234 - Носії інформації)</t>
  </si>
  <si>
    <t>ДК 016:2010   код  22.22.1 Тара пластмасова  (ДК 021:2015  код 19640 - Поліетиленові мішки та пакети для сміття)</t>
  </si>
  <si>
    <t>ДК 016:2010 код 25.71.1 Вироби ножові та столові прибори (ДК 021:2016 код 30197 - Дрібне канцелярське приладдя - 89,49 грн.; код 39241 - Ножі та ножиці - 130,09 грн.)</t>
  </si>
  <si>
    <t>ДК 016:2010  код 25.72.1 Замки та завіси  (ДК 021:2015  код  44521 - Навісні та врізні замки різні)</t>
  </si>
  <si>
    <t>ДК 016:2010 код 25.99.2 Вироби з недорогоцінних металів (ДК 021:2016 код 30197 - Дрібне канцелярське приладдя)</t>
  </si>
  <si>
    <t>ДК 016:2010 код 26.20.1   Машини обчислювальні, частини та приладдя до них  (ДК 021:2015 код 30237 - Частини, аксесуари та приладдя до комп'ютерів)</t>
  </si>
  <si>
    <t>ДК 016:2010 код  22.29.2    Вироби пластмасові інші, н.в.і.у. (ДК 021:2015 код 19520 - Пластмасові вироби - 2194,61 грн.; код 39292- шкльні грифельні чи інші дошки для писання чи малювання або приладдя до них - 63,39 грн.)</t>
  </si>
  <si>
    <t>ДК 016:2010 код 27.40.3  Лампи та світильники   (ДК 021:2015  код 31531 - лампи)</t>
  </si>
  <si>
    <t>ДК 016:2010  код 27.32.1  Проводи та кабелі електронні й електричні, інші  (ДК 021:2015 код 31224 - З'єднувачі та контактні елементи)</t>
  </si>
  <si>
    <t>ДК 016:2010 код 32.91.1  Мітли та щітки  (ДК 021:2015 код 39224 - мітли, щітки та інше прибиральне приладдя)</t>
  </si>
  <si>
    <t>ДК 016:2010 код 32.99.1 Убори наголовні захісні; ручки для писання та олівці, дошки, штемпелі для датування, опечатування та нумерування; стрічки до друкарських машинок, штемпельні подушечки (ДК 021:2015 код 30192 - Офісне приладдя)</t>
  </si>
  <si>
    <t>ДК 016:2010 код  13.92.2  Вироби текстильні, готові, інші (зокрема ганчірки, для миття підлоги, посуду, витирання пороху й подібні вироби для прибирання, рятувальні жилети, рятувальні пояси), н. в. і. у.  (ДК 021:2015 код  39525 - Готові текстильні вироби різні)</t>
  </si>
  <si>
    <t>ДК 016:2010 код 13.20.3  Тканини (крім спеціальних полотен) із хімічних монониток і штапельних волокон  (ДК 021:2015 код 19211 - синтетичні тканини)</t>
  </si>
  <si>
    <t>ДК 016:2010 код  27.90.1   Устатковання електричне, інше, та його частини  (ДК 021:2015 код 31154 - джерела безперебійного живлення - 7418,88 грн.; код 31421 - свинцеві батареї - 70,56 грн.; код 31440 - акумуляторні батареї - 268,80 грн.)</t>
  </si>
  <si>
    <t>ДК 016:2010 код 84.25.1  Послуги пожежних служб  (ДК 021:2015 код 50413 - послуги з ремонту і технічного обслуговування контрольних приладів)</t>
  </si>
  <si>
    <t>ДК 016:2010 код 61.10.1 Посліги з передавання даних і повідомлень (ДК 021:2015 код 64211 Послуги громадського телефонного зв'язку)</t>
  </si>
  <si>
    <t>ДК 016:2010 код 65.12.1   Послуги щодо страхування автотранспорту (ДК 021:2015 код 66516 - Послуги  зі страхування цивільної відповідальності)</t>
  </si>
  <si>
    <t>ДК 016:2010 код 65.11.1 Послуги щодо страхування життя  (ДК 021:2015 код 66511 - Послуги  зі страхування життя)</t>
  </si>
  <si>
    <t>ДК 016:2010 код 62.01.2 Оригінали програмного забезпечення          (ДК 021:2015 код 72263 - Послуги зі впровадження програмного забезпечення)</t>
  </si>
  <si>
    <t>ДК 016:2010 код 95.21.1 Ремонтування побутової електронної техніки (ДК 021:2015 код 50711 - послуги з ремонту і технічного обслуговування електричного устаткування будівель)</t>
  </si>
  <si>
    <t>ДК 016:2010 код 33.12.1 Ремонтування та технічне обслуговування машин загальної призначеності ДК 021:2015 код 50323 - ремонт і технічне обслуговування комп'ютерних перефірійних пристроїв)</t>
  </si>
  <si>
    <t>ДК 016:2010 код 71.20.1  Послуги щодо технічного випробування та аналізування (ДК 021:2015  код 50411 - Послуги з ремонту і технічного обслуговування вимірювальних приладів)</t>
  </si>
  <si>
    <t>ДК 016:2010 код 38.11.2 Збирання безпечних відходів, непридатних для вторинного користування (ДК 021:2015 код 90513 - послуги з впровдженням із безпечним сміттям і відходами та їх утилізація)</t>
  </si>
  <si>
    <t xml:space="preserve">Дератизація </t>
  </si>
  <si>
    <t>Дезинсекція</t>
  </si>
  <si>
    <t>ДК 016:2010 код 39.00.2 Послуги щодо рекультивування та спецалізованої боротьби із забрудненнями, інші (ДК 021:2015 код 45112 - землерійні та інші земляні роботи)</t>
  </si>
  <si>
    <t xml:space="preserve">ДБН А.2.2-3:2014     Поточний ремонт колесовідбійних брусів </t>
  </si>
  <si>
    <t>ДБН А.2.2-3:2014    Поточний ремонт малих архітектурних форм (зупинкові комплекси, дитячі майданчики, лави, урни)</t>
  </si>
  <si>
    <t>ДК 016:2010 код 36.00.2   Обробляння та розподіляння води трубопроводами (ДК 021:2015 код 65100 Послуги з роподілу води та супутні послуги)</t>
  </si>
  <si>
    <t>ДК 016:2010 код 37.00.1 Послуги каналізаційні (ДК 021:2015 код 90400 Послуги у сфері водовідведення)</t>
  </si>
  <si>
    <t xml:space="preserve">(найменуання замовника, код за ЄДРПОУ)                                                      </t>
  </si>
  <si>
    <t>ДК 016:2010 код 38.11.6 Послуги підприємств щодо перевезення безпечних відходів (ДК 021:2015 код 90513 - послуги з впровдженням із безпечним сміттям і відходами та їх утилізація)</t>
  </si>
  <si>
    <t>Установка програмного забезпечення на ПК</t>
  </si>
  <si>
    <t>Сканер</t>
  </si>
  <si>
    <t>Копі картрідж</t>
  </si>
  <si>
    <t>Міні АТС</t>
  </si>
  <si>
    <t>Кондиціонер</t>
  </si>
  <si>
    <t>Встановлення кондиціонерів</t>
  </si>
  <si>
    <t>Военкомат</t>
  </si>
  <si>
    <t>Повістка бойова</t>
  </si>
  <si>
    <t>Пвістка на ВЛК</t>
  </si>
  <si>
    <t>Облікова картка</t>
  </si>
  <si>
    <t>Картка медичного обліку</t>
  </si>
  <si>
    <t>Агітаційні плакати</t>
  </si>
  <si>
    <t>свята</t>
  </si>
  <si>
    <t>Грамоти</t>
  </si>
  <si>
    <t>Свята</t>
  </si>
  <si>
    <t>вирби текстильні (плед)</t>
  </si>
  <si>
    <t>"Капітальний ремонт інших об'єктів"</t>
  </si>
  <si>
    <t>Проектні роботи по капітальному ремонту актового залу</t>
  </si>
  <si>
    <t>Капітальний ремонт криши</t>
  </si>
  <si>
    <t>ДБН  А.2.2-3:2014</t>
  </si>
  <si>
    <t>Таблички на будівлю, стенди інформаційні, карта району, жалюзі</t>
  </si>
  <si>
    <t>ДК 016:2010 код 26.20.1   Машини обчислювальні, частини та приладдя до них (ДК 021:2015 код30213 - персональні комп'ютери)</t>
  </si>
  <si>
    <t>ДК 016:2010 код 28.23.2   Машини конторськи/офісні, інші, та частини до них (ДК 021:2015 код 30216 - Магнітні та оптичні зчитувальні пристрої - 24036 грн., 30237 - частини, аксесуари, та приладдя до них - 9614 грн.)</t>
  </si>
  <si>
    <t>ДК 016:2010 код  26.30.2    Апаратура електрична для проводового телефонного чи телеграфного зв'язку; відеофони (ДК 021:2015 код 32500000-8 - Телекомунікаційне обладнання та приладдя)</t>
  </si>
  <si>
    <t>ДК 016:2010 код   28.25.12   Установки для кондиціювання повітря  (ДК 021:2015 код 39717000-1 - Вентилятори та кондиціонери)</t>
  </si>
  <si>
    <t>ДК 016:2010 код  01.19.2    Квіти зрізані та бутони квітів; насіння квітів  (ДК 021:2015 код03121000-5 Продукція рослинництва)</t>
  </si>
  <si>
    <t>ДК 016:2010 код  13.92.1 Вироби текстильні готові для домашнього господарства (ДК 021:2015 код - 39511000-7 - Ковдри та пледи)</t>
  </si>
  <si>
    <t>ДК 016:2010  22.21.4  Пластини, листи, плівка, фольга, стрічка з пластмас, інші  (ДК 021:2015 код 39294000-9 Демонстраційна апаратура та обладнання)</t>
  </si>
  <si>
    <t>ДК 016:2010 код  32.99.5   Вироби, інші, н.в.і.у. (ДК 021:2015 код 39299000-4 Скляні вироби, 39515000-5 - штори, порт'ери, кухонні штори, тканинні жалюзі)</t>
  </si>
  <si>
    <t>ДК 016:2010 49.39.3    Перевезення пасажирів наземним транспортом поза розкладом (ДК 021:2015 код 60100000-9 - Послуги з автомобільних перевезень)</t>
  </si>
  <si>
    <t>ДК 016:2010   код 22.19.7 Вироби з вулканізованої гуми, н. в. і. у.; гума тверда; вироби з твердої гуми   (ДК 021:2015 код 19511 - Гумові пневматичні шини, протектори та ободові стрічки - 0,00 грн., код 30192 - Офісне приладдя 71,57 грн., код 19512 - вироби з невулканізованої гуми - 249,98 грн.)</t>
  </si>
  <si>
    <t>ДК 016:2010   90.04.1   Послуги, пов"язані з закладами культурно - містецької призначеності (ДК 021:2015 код 92312000-1 Містецькі послуги)</t>
  </si>
  <si>
    <t>ДК 016:2010 код 43.22.1   Монтаж водопровідних, каналізаційних, систем опалювання, вентиляції та кондиціювання повітря (ДК 021:2015 код 51112000-0 - Послуги зі встановлення електричного розподільчого та контрольного обладнання)</t>
  </si>
  <si>
    <t>ДК 016:2010 код  32.40.3    Іграшки, інші, зокрема іграшкові музичні інструменти (ДК 021:2015 код 37500000-3 - Ігри та іграшки, атракціони)</t>
  </si>
  <si>
    <t>Поточний ремонт засобів регулювання дорожнього руху</t>
  </si>
  <si>
    <t>ДК 016:2010 код 63.11.1 Послуги щодо обробляння даних, розміщування інформації на веб - вузлах, щодо програмного застосування та інші послуги щодо забезпечення інформаційно - технологічною інфраструктурою, інші</t>
  </si>
  <si>
    <t>ДК 016:2010 – 42.99.1 «Споруди інженерні, інші» Код ДК 021:2015 – 90470000-2 – «Послуги з чищення каналізаційних коллекторів»</t>
  </si>
  <si>
    <t>промивка вуличної зливової каналізації</t>
  </si>
  <si>
    <t>павільони очикування</t>
  </si>
  <si>
    <t>вартість закупівлі товару (товарів), послуги (послуг) не перевищує 200 тисяч гривень</t>
  </si>
  <si>
    <t>протягом року</t>
  </si>
  <si>
    <t>Голова комітету з конкурсних торгів</t>
  </si>
  <si>
    <t>Затверджений рішенням комітету з конкурсних торгів від 05.07.2016 №56</t>
  </si>
  <si>
    <t>Секретар комітету з конкурсних торгів</t>
  </si>
  <si>
    <t>(підпис)</t>
  </si>
  <si>
    <t>М.П.</t>
  </si>
  <si>
    <t xml:space="preserve">  (ініціали та прізвище)</t>
  </si>
  <si>
    <t>Гуржій О.В.</t>
  </si>
  <si>
    <t>Кулак Ю.О.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</si>
</sst>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2]d\ mmmm\ yyyy&quot; р.&quot;"/>
    <numFmt numFmtId="189" formatCode="0.0000"/>
    <numFmt numFmtId="190" formatCode="#,##0.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"/>
    <numFmt numFmtId="197" formatCode="0.00;[Red]0.00"/>
    <numFmt numFmtId="198" formatCode="#,##0.000_р_."/>
    <numFmt numFmtId="199" formatCode="0.00000"/>
    <numFmt numFmtId="200" formatCode="#,##0.00;[Red]#,##0.00"/>
    <numFmt numFmtId="201" formatCode="#,##0.0;[Red]#,##0.0"/>
    <numFmt numFmtId="202" formatCode="#,##0;[Red]#,##0"/>
    <numFmt numFmtId="203" formatCode="[$-FC19]d\ mmmm\ yyyy\ &quot;г.&quot;"/>
    <numFmt numFmtId="204" formatCode="#,##0.0_р_."/>
    <numFmt numFmtId="205" formatCode="#,##0_р_.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i/>
      <sz val="16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justify" vertical="distributed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distributed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7" fillId="0" borderId="15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12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distributed" wrapText="1"/>
    </xf>
    <xf numFmtId="0" fontId="2" fillId="0" borderId="12" xfId="0" applyFont="1" applyFill="1" applyBorder="1" applyAlignment="1">
      <alignment horizontal="justify" vertical="distributed" wrapText="1"/>
    </xf>
    <xf numFmtId="0" fontId="4" fillId="0" borderId="10" xfId="0" applyFont="1" applyFill="1" applyBorder="1" applyAlignment="1">
      <alignment horizontal="justify" vertical="distributed" wrapText="1"/>
    </xf>
    <xf numFmtId="0" fontId="2" fillId="0" borderId="10" xfId="0" applyFont="1" applyFill="1" applyBorder="1" applyAlignment="1">
      <alignment horizontal="justify" vertical="distributed" wrapText="1"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justify" vertical="distributed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justify" vertical="distributed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justify" vertical="distributed" wrapText="1"/>
    </xf>
    <xf numFmtId="0" fontId="4" fillId="0" borderId="0" xfId="0" applyFont="1" applyFill="1" applyBorder="1" applyAlignment="1">
      <alignment horizontal="justify" vertical="distributed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justify" vertical="distributed" wrapText="1"/>
    </xf>
    <xf numFmtId="196" fontId="1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justify" vertical="distributed" wrapText="1"/>
    </xf>
    <xf numFmtId="0" fontId="4" fillId="0" borderId="12" xfId="0" applyFont="1" applyFill="1" applyBorder="1" applyAlignment="1">
      <alignment horizontal="justify" vertical="distributed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justify" vertical="distributed" wrapText="1"/>
    </xf>
    <xf numFmtId="49" fontId="4" fillId="0" borderId="10" xfId="0" applyNumberFormat="1" applyFont="1" applyFill="1" applyBorder="1" applyAlignment="1">
      <alignment horizontal="center" vertical="distributed" wrapText="1"/>
    </xf>
    <xf numFmtId="0" fontId="1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distributed" wrapText="1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0" fillId="0" borderId="10" xfId="0" applyFont="1" applyFill="1" applyBorder="1" applyAlignment="1">
      <alignment/>
    </xf>
    <xf numFmtId="2" fontId="3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/>
    </xf>
    <xf numFmtId="2" fontId="2" fillId="0" borderId="17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left"/>
    </xf>
    <xf numFmtId="2" fontId="30" fillId="0" borderId="1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2" fontId="30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 vertical="justify" wrapText="1"/>
    </xf>
    <xf numFmtId="0" fontId="2" fillId="0" borderId="18" xfId="0" applyFont="1" applyFill="1" applyBorder="1" applyAlignment="1">
      <alignment horizontal="left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justify" wrapText="1"/>
    </xf>
    <xf numFmtId="0" fontId="5" fillId="0" borderId="14" xfId="0" applyFont="1" applyFill="1" applyBorder="1" applyAlignment="1">
      <alignment horizontal="justify" vertical="distributed" wrapText="1"/>
    </xf>
    <xf numFmtId="0" fontId="2" fillId="0" borderId="13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justify" vertical="distributed" wrapText="1"/>
    </xf>
    <xf numFmtId="202" fontId="4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left"/>
    </xf>
    <xf numFmtId="2" fontId="3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left" wrapText="1"/>
    </xf>
    <xf numFmtId="2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justify" wrapText="1"/>
    </xf>
    <xf numFmtId="2" fontId="30" fillId="0" borderId="10" xfId="0" applyNumberFormat="1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justify" wrapText="1"/>
    </xf>
    <xf numFmtId="0" fontId="3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33" fillId="0" borderId="10" xfId="0" applyNumberFormat="1" applyFont="1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center" vertical="justify" wrapText="1"/>
    </xf>
    <xf numFmtId="2" fontId="6" fillId="0" borderId="10" xfId="0" applyNumberFormat="1" applyFont="1" applyFill="1" applyBorder="1" applyAlignment="1">
      <alignment horizontal="center" vertical="justify" wrapText="1"/>
    </xf>
    <xf numFmtId="0" fontId="34" fillId="0" borderId="10" xfId="0" applyFont="1" applyFill="1" applyBorder="1" applyAlignment="1">
      <alignment horizontal="left" wrapText="1"/>
    </xf>
    <xf numFmtId="2" fontId="34" fillId="0" borderId="10" xfId="0" applyNumberFormat="1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205" fontId="2" fillId="0" borderId="10" xfId="0" applyNumberFormat="1" applyFont="1" applyFill="1" applyBorder="1" applyAlignment="1">
      <alignment horizontal="center" wrapText="1"/>
    </xf>
    <xf numFmtId="190" fontId="2" fillId="0" borderId="10" xfId="0" applyNumberFormat="1" applyFont="1" applyFill="1" applyBorder="1" applyAlignment="1">
      <alignment horizontal="center" vertical="center" wrapText="1"/>
    </xf>
    <xf numFmtId="190" fontId="3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justify" vertical="distributed" wrapText="1"/>
    </xf>
    <xf numFmtId="49" fontId="4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190" fontId="2" fillId="0" borderId="17" xfId="0" applyNumberFormat="1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205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1" fontId="32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justify" vertical="top" wrapText="1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distributed" wrapText="1"/>
    </xf>
    <xf numFmtId="0" fontId="5" fillId="0" borderId="19" xfId="0" applyFont="1" applyFill="1" applyBorder="1" applyAlignment="1">
      <alignment/>
    </xf>
    <xf numFmtId="0" fontId="5" fillId="0" borderId="11" xfId="0" applyFont="1" applyFill="1" applyBorder="1" applyAlignment="1">
      <alignment vertical="distributed" wrapText="1"/>
    </xf>
    <xf numFmtId="0" fontId="6" fillId="0" borderId="10" xfId="0" applyFont="1" applyFill="1" applyBorder="1" applyAlignment="1">
      <alignment vertical="distributed" wrapText="1"/>
    </xf>
    <xf numFmtId="0" fontId="6" fillId="0" borderId="12" xfId="0" applyFont="1" applyFill="1" applyBorder="1" applyAlignment="1">
      <alignment horizontal="justify"/>
    </xf>
    <xf numFmtId="1" fontId="6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justify" vertical="distributed" wrapText="1"/>
    </xf>
    <xf numFmtId="0" fontId="30" fillId="0" borderId="14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2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left"/>
    </xf>
    <xf numFmtId="0" fontId="30" fillId="0" borderId="10" xfId="0" applyFont="1" applyFill="1" applyBorder="1" applyAlignment="1">
      <alignment horizontal="right" vertical="distributed" wrapText="1"/>
    </xf>
    <xf numFmtId="0" fontId="2" fillId="0" borderId="11" xfId="0" applyFont="1" applyFill="1" applyBorder="1" applyAlignment="1">
      <alignment horizontal="left" wrapText="1"/>
    </xf>
    <xf numFmtId="0" fontId="32" fillId="0" borderId="13" xfId="0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2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left" wrapText="1"/>
    </xf>
    <xf numFmtId="0" fontId="32" fillId="0" borderId="14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2" fontId="3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justify" vertical="distributed" wrapText="1"/>
    </xf>
    <xf numFmtId="0" fontId="3" fillId="0" borderId="0" xfId="0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28" fillId="0" borderId="0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FG669"/>
  <sheetViews>
    <sheetView tabSelected="1" zoomScale="75" zoomScaleNormal="75" zoomScaleSheetLayoutView="75" zoomScalePageLayoutView="0" workbookViewId="0" topLeftCell="B381">
      <selection activeCell="B414" sqref="B414"/>
    </sheetView>
  </sheetViews>
  <sheetFormatPr defaultColWidth="9.140625" defaultRowHeight="12.75"/>
  <cols>
    <col min="1" max="1" width="9.421875" style="29" hidden="1" customWidth="1"/>
    <col min="2" max="2" width="110.28125" style="29" customWidth="1"/>
    <col min="3" max="3" width="17.8515625" style="29" customWidth="1"/>
    <col min="4" max="4" width="0.13671875" style="29" hidden="1" customWidth="1"/>
    <col min="5" max="5" width="18.28125" style="29" customWidth="1"/>
    <col min="6" max="6" width="69.8515625" style="29" customWidth="1"/>
    <col min="7" max="7" width="25.00390625" style="29" customWidth="1"/>
    <col min="8" max="8" width="19.7109375" style="29" customWidth="1"/>
    <col min="9" max="9" width="9.140625" style="29" customWidth="1"/>
    <col min="10" max="10" width="14.421875" style="29" customWidth="1"/>
    <col min="11" max="12" width="9.140625" style="29" customWidth="1"/>
    <col min="13" max="13" width="7.8515625" style="29" customWidth="1"/>
    <col min="14" max="17" width="9.140625" style="29" customWidth="1"/>
    <col min="18" max="18" width="18.140625" style="29" customWidth="1"/>
    <col min="19" max="19" width="18.8515625" style="29" customWidth="1"/>
    <col min="20" max="20" width="21.00390625" style="29" customWidth="1"/>
    <col min="21" max="21" width="21.57421875" style="29" customWidth="1"/>
    <col min="22" max="22" width="18.421875" style="29" customWidth="1"/>
    <col min="23" max="23" width="21.28125" style="29" customWidth="1"/>
    <col min="24" max="24" width="15.00390625" style="29" customWidth="1"/>
    <col min="25" max="25" width="13.00390625" style="29" customWidth="1"/>
    <col min="26" max="16384" width="9.140625" style="29" customWidth="1"/>
  </cols>
  <sheetData>
    <row r="1" spans="2:8" s="25" customFormat="1" ht="18" customHeight="1">
      <c r="B1" s="214" t="s">
        <v>333</v>
      </c>
      <c r="C1" s="214"/>
      <c r="D1" s="214"/>
      <c r="E1" s="214"/>
      <c r="F1" s="214"/>
      <c r="G1" s="214"/>
      <c r="H1" s="214"/>
    </row>
    <row r="2" spans="2:8" s="25" customFormat="1" ht="18" customHeight="1">
      <c r="B2" s="214" t="s">
        <v>334</v>
      </c>
      <c r="C2" s="214"/>
      <c r="D2" s="214"/>
      <c r="E2" s="214"/>
      <c r="F2" s="214"/>
      <c r="G2" s="214"/>
      <c r="H2" s="214"/>
    </row>
    <row r="3" spans="2:8" s="26" customFormat="1" ht="18" customHeight="1">
      <c r="B3" s="214" t="s">
        <v>351</v>
      </c>
      <c r="C3" s="214"/>
      <c r="D3" s="214"/>
      <c r="E3" s="214"/>
      <c r="F3" s="214"/>
      <c r="G3" s="214"/>
      <c r="H3" s="214"/>
    </row>
    <row r="4" spans="2:8" s="26" customFormat="1" ht="18" customHeight="1">
      <c r="B4" s="215" t="s">
        <v>332</v>
      </c>
      <c r="C4" s="215"/>
      <c r="D4" s="215"/>
      <c r="E4" s="215"/>
      <c r="F4" s="215"/>
      <c r="G4" s="215"/>
      <c r="H4" s="215"/>
    </row>
    <row r="5" spans="2:8" s="26" customFormat="1" ht="18" customHeight="1">
      <c r="B5" s="216" t="s">
        <v>442</v>
      </c>
      <c r="C5" s="216"/>
      <c r="D5" s="216"/>
      <c r="E5" s="216"/>
      <c r="F5" s="216"/>
      <c r="G5" s="216"/>
      <c r="H5" s="216"/>
    </row>
    <row r="6" spans="2:8" s="27" customFormat="1" ht="18.75">
      <c r="B6" s="63"/>
      <c r="C6" s="63"/>
      <c r="E6" s="23">
        <v>42556</v>
      </c>
      <c r="F6" s="63"/>
      <c r="G6" s="63"/>
      <c r="H6" s="63"/>
    </row>
    <row r="7" spans="2:9" s="27" customFormat="1" ht="67.5" customHeight="1">
      <c r="B7" s="19" t="s">
        <v>329</v>
      </c>
      <c r="C7" s="9" t="s">
        <v>330</v>
      </c>
      <c r="D7" s="9" t="s">
        <v>85</v>
      </c>
      <c r="E7" s="9" t="s">
        <v>86</v>
      </c>
      <c r="F7" s="9" t="s">
        <v>87</v>
      </c>
      <c r="G7" s="9" t="s">
        <v>88</v>
      </c>
      <c r="H7" s="10" t="s">
        <v>331</v>
      </c>
      <c r="I7" s="29"/>
    </row>
    <row r="8" spans="1:9" s="27" customFormat="1" ht="12.75">
      <c r="A8" s="20"/>
      <c r="B8" s="64">
        <v>1</v>
      </c>
      <c r="C8" s="10">
        <v>2</v>
      </c>
      <c r="D8" s="10" t="s">
        <v>46</v>
      </c>
      <c r="E8" s="10">
        <v>3</v>
      </c>
      <c r="F8" s="10">
        <v>4</v>
      </c>
      <c r="G8" s="10">
        <v>5</v>
      </c>
      <c r="H8" s="10">
        <v>6</v>
      </c>
      <c r="I8" s="29"/>
    </row>
    <row r="9" spans="1:9" s="27" customFormat="1" ht="36.75" customHeight="1">
      <c r="A9" s="28"/>
      <c r="B9" s="65" t="s">
        <v>163</v>
      </c>
      <c r="C9" s="61">
        <v>2210</v>
      </c>
      <c r="D9" s="66"/>
      <c r="E9" s="67">
        <f>E10+E14+E44+E46+E49+E51+E54+E58+E63+E66+E74+E76+E78+E87+E89+E92+E95+E104+E128+E139+E153+E155+E157+E161+E174+E191+E193+E200+E202+E204+E197</f>
        <v>321376.27999999997</v>
      </c>
      <c r="F9" s="40"/>
      <c r="G9" s="40"/>
      <c r="H9" s="40"/>
      <c r="I9" s="29"/>
    </row>
    <row r="10" spans="1:25" ht="57" customHeight="1">
      <c r="A10" s="30" t="s">
        <v>214</v>
      </c>
      <c r="B10" s="68" t="s">
        <v>401</v>
      </c>
      <c r="C10" s="69">
        <v>2210</v>
      </c>
      <c r="D10" s="33"/>
      <c r="E10" s="70">
        <f>SUM(E11:E13)</f>
        <v>1232</v>
      </c>
      <c r="F10" s="58" t="s">
        <v>483</v>
      </c>
      <c r="G10" s="9" t="s">
        <v>484</v>
      </c>
      <c r="H10" s="37"/>
      <c r="R10" s="71"/>
      <c r="Y10" s="27"/>
    </row>
    <row r="11" spans="1:25" ht="25.5" hidden="1">
      <c r="A11" s="31"/>
      <c r="B11" s="14"/>
      <c r="C11" s="59">
        <v>2210</v>
      </c>
      <c r="D11" s="74" t="s">
        <v>174</v>
      </c>
      <c r="E11" s="75"/>
      <c r="F11" s="58" t="s">
        <v>483</v>
      </c>
      <c r="G11" s="9" t="s">
        <v>484</v>
      </c>
      <c r="H11" s="12"/>
      <c r="Y11" s="27"/>
    </row>
    <row r="12" spans="1:25" ht="25.5" hidden="1">
      <c r="A12" s="31"/>
      <c r="B12" s="14"/>
      <c r="C12" s="59">
        <v>2210</v>
      </c>
      <c r="D12" s="72" t="s">
        <v>58</v>
      </c>
      <c r="E12" s="73"/>
      <c r="F12" s="58" t="s">
        <v>483</v>
      </c>
      <c r="G12" s="9" t="s">
        <v>484</v>
      </c>
      <c r="H12" s="12"/>
      <c r="Y12" s="27"/>
    </row>
    <row r="13" spans="1:25" ht="0.75" customHeight="1">
      <c r="A13" s="32"/>
      <c r="B13" s="14"/>
      <c r="C13" s="59">
        <v>2210</v>
      </c>
      <c r="D13" s="74" t="s">
        <v>164</v>
      </c>
      <c r="E13" s="75">
        <v>1232</v>
      </c>
      <c r="F13" s="58" t="s">
        <v>483</v>
      </c>
      <c r="G13" s="9" t="s">
        <v>484</v>
      </c>
      <c r="H13" s="12"/>
      <c r="Y13" s="27"/>
    </row>
    <row r="14" spans="1:25" ht="71.25" customHeight="1">
      <c r="A14" s="33" t="s">
        <v>213</v>
      </c>
      <c r="B14" s="14" t="s">
        <v>402</v>
      </c>
      <c r="C14" s="59">
        <v>2210</v>
      </c>
      <c r="D14" s="33"/>
      <c r="E14" s="70">
        <f>SUM(E15:E43)</f>
        <v>39495.04</v>
      </c>
      <c r="F14" s="58" t="s">
        <v>483</v>
      </c>
      <c r="G14" s="9" t="s">
        <v>484</v>
      </c>
      <c r="H14" s="37"/>
      <c r="Y14" s="27"/>
    </row>
    <row r="15" spans="1:25" ht="14.25" customHeight="1" hidden="1">
      <c r="A15" s="34"/>
      <c r="B15" s="33"/>
      <c r="C15" s="76">
        <v>2210</v>
      </c>
      <c r="D15" s="77" t="s">
        <v>120</v>
      </c>
      <c r="E15" s="78">
        <v>2576</v>
      </c>
      <c r="F15" s="58" t="s">
        <v>483</v>
      </c>
      <c r="G15" s="9" t="s">
        <v>484</v>
      </c>
      <c r="H15" s="12"/>
      <c r="Y15" s="27"/>
    </row>
    <row r="16" spans="1:8" ht="18" customHeight="1" hidden="1">
      <c r="A16" s="34"/>
      <c r="B16" s="34"/>
      <c r="C16" s="76">
        <v>2210</v>
      </c>
      <c r="D16" s="79" t="s">
        <v>350</v>
      </c>
      <c r="E16" s="78">
        <v>174.72</v>
      </c>
      <c r="F16" s="58" t="s">
        <v>483</v>
      </c>
      <c r="G16" s="9" t="s">
        <v>484</v>
      </c>
      <c r="H16" s="12"/>
    </row>
    <row r="17" spans="1:8" ht="25.5" hidden="1">
      <c r="A17" s="34"/>
      <c r="B17" s="34"/>
      <c r="C17" s="76">
        <v>2210</v>
      </c>
      <c r="D17" s="77" t="s">
        <v>121</v>
      </c>
      <c r="E17" s="78">
        <v>1156.18</v>
      </c>
      <c r="F17" s="58" t="s">
        <v>483</v>
      </c>
      <c r="G17" s="9" t="s">
        <v>484</v>
      </c>
      <c r="H17" s="12"/>
    </row>
    <row r="18" spans="1:8" ht="15.75" customHeight="1" hidden="1">
      <c r="A18" s="34"/>
      <c r="B18" s="34"/>
      <c r="C18" s="76">
        <v>2210</v>
      </c>
      <c r="D18" s="79" t="s">
        <v>123</v>
      </c>
      <c r="E18" s="78">
        <v>280</v>
      </c>
      <c r="F18" s="58" t="s">
        <v>483</v>
      </c>
      <c r="G18" s="9" t="s">
        <v>484</v>
      </c>
      <c r="H18" s="12"/>
    </row>
    <row r="19" spans="1:8" ht="25.5" hidden="1">
      <c r="A19" s="34"/>
      <c r="B19" s="34"/>
      <c r="C19" s="76">
        <v>2210</v>
      </c>
      <c r="D19" s="80" t="s">
        <v>130</v>
      </c>
      <c r="E19" s="81"/>
      <c r="F19" s="58" t="s">
        <v>483</v>
      </c>
      <c r="G19" s="9" t="s">
        <v>484</v>
      </c>
      <c r="H19" s="12"/>
    </row>
    <row r="20" spans="1:8" ht="25.5" hidden="1">
      <c r="A20" s="34"/>
      <c r="B20" s="34"/>
      <c r="C20" s="76">
        <v>2210</v>
      </c>
      <c r="D20" s="79" t="s">
        <v>42</v>
      </c>
      <c r="E20" s="78">
        <v>333.31</v>
      </c>
      <c r="F20" s="58" t="s">
        <v>483</v>
      </c>
      <c r="G20" s="9" t="s">
        <v>484</v>
      </c>
      <c r="H20" s="12"/>
    </row>
    <row r="21" spans="1:8" ht="25.5" hidden="1">
      <c r="A21" s="34"/>
      <c r="B21" s="34"/>
      <c r="C21" s="76">
        <v>2210</v>
      </c>
      <c r="D21" s="79" t="s">
        <v>48</v>
      </c>
      <c r="E21" s="78">
        <v>683.09</v>
      </c>
      <c r="F21" s="58" t="s">
        <v>483</v>
      </c>
      <c r="G21" s="9" t="s">
        <v>484</v>
      </c>
      <c r="H21" s="12"/>
    </row>
    <row r="22" spans="1:10" ht="25.5" hidden="1">
      <c r="A22" s="34"/>
      <c r="B22" s="34"/>
      <c r="C22" s="76">
        <v>2210</v>
      </c>
      <c r="D22" s="79" t="s">
        <v>131</v>
      </c>
      <c r="E22" s="78">
        <v>683.09</v>
      </c>
      <c r="F22" s="58" t="s">
        <v>483</v>
      </c>
      <c r="G22" s="9" t="s">
        <v>484</v>
      </c>
      <c r="H22" s="12"/>
      <c r="J22" s="35"/>
    </row>
    <row r="23" spans="1:8" ht="25.5" hidden="1">
      <c r="A23" s="34"/>
      <c r="B23" s="34"/>
      <c r="C23" s="76">
        <v>2210</v>
      </c>
      <c r="D23" s="79" t="s">
        <v>349</v>
      </c>
      <c r="E23" s="78">
        <v>160.78</v>
      </c>
      <c r="F23" s="58" t="s">
        <v>483</v>
      </c>
      <c r="G23" s="9" t="s">
        <v>484</v>
      </c>
      <c r="H23" s="12"/>
    </row>
    <row r="24" spans="1:8" ht="25.5" hidden="1">
      <c r="A24" s="34"/>
      <c r="B24" s="34"/>
      <c r="C24" s="76">
        <v>2210</v>
      </c>
      <c r="D24" s="79" t="s">
        <v>166</v>
      </c>
      <c r="E24" s="78">
        <v>250.66</v>
      </c>
      <c r="F24" s="58" t="s">
        <v>483</v>
      </c>
      <c r="G24" s="9" t="s">
        <v>484</v>
      </c>
      <c r="H24" s="12"/>
    </row>
    <row r="25" spans="1:8" ht="252" hidden="1">
      <c r="A25" s="34"/>
      <c r="B25" s="34"/>
      <c r="C25" s="76">
        <v>2210</v>
      </c>
      <c r="D25" s="82" t="s">
        <v>134</v>
      </c>
      <c r="E25" s="78">
        <v>896</v>
      </c>
      <c r="F25" s="58" t="s">
        <v>483</v>
      </c>
      <c r="G25" s="9" t="s">
        <v>484</v>
      </c>
      <c r="H25" s="12"/>
    </row>
    <row r="26" spans="1:8" ht="283.5" hidden="1">
      <c r="A26" s="34"/>
      <c r="B26" s="34"/>
      <c r="C26" s="76">
        <v>2210</v>
      </c>
      <c r="D26" s="82" t="s">
        <v>135</v>
      </c>
      <c r="E26" s="78">
        <v>224</v>
      </c>
      <c r="F26" s="58" t="s">
        <v>483</v>
      </c>
      <c r="G26" s="9" t="s">
        <v>484</v>
      </c>
      <c r="H26" s="12"/>
    </row>
    <row r="27" spans="1:8" ht="25.5" hidden="1">
      <c r="A27" s="34"/>
      <c r="B27" s="34"/>
      <c r="C27" s="76">
        <v>2210</v>
      </c>
      <c r="D27" s="83" t="s">
        <v>43</v>
      </c>
      <c r="E27" s="75">
        <v>2912</v>
      </c>
      <c r="F27" s="58" t="s">
        <v>483</v>
      </c>
      <c r="G27" s="9" t="s">
        <v>484</v>
      </c>
      <c r="H27" s="12"/>
    </row>
    <row r="28" spans="1:8" ht="18" customHeight="1" hidden="1">
      <c r="A28" s="34"/>
      <c r="B28" s="34"/>
      <c r="C28" s="76">
        <v>2210</v>
      </c>
      <c r="D28" s="83" t="s">
        <v>60</v>
      </c>
      <c r="E28" s="75">
        <v>19800.21</v>
      </c>
      <c r="F28" s="58" t="s">
        <v>483</v>
      </c>
      <c r="G28" s="9" t="s">
        <v>484</v>
      </c>
      <c r="H28" s="12"/>
    </row>
    <row r="29" spans="1:8" ht="25.5" hidden="1">
      <c r="A29" s="34"/>
      <c r="B29" s="34"/>
      <c r="C29" s="76">
        <v>2210</v>
      </c>
      <c r="D29" s="83" t="s">
        <v>61</v>
      </c>
      <c r="E29" s="75"/>
      <c r="F29" s="58" t="s">
        <v>483</v>
      </c>
      <c r="G29" s="9" t="s">
        <v>484</v>
      </c>
      <c r="H29" s="12"/>
    </row>
    <row r="30" spans="1:8" ht="25.5" hidden="1">
      <c r="A30" s="34"/>
      <c r="B30" s="34"/>
      <c r="C30" s="76">
        <v>2210</v>
      </c>
      <c r="D30" s="83" t="s">
        <v>59</v>
      </c>
      <c r="E30" s="75"/>
      <c r="F30" s="58" t="s">
        <v>483</v>
      </c>
      <c r="G30" s="9" t="s">
        <v>484</v>
      </c>
      <c r="H30" s="12"/>
    </row>
    <row r="31" spans="1:8" ht="25.5" hidden="1">
      <c r="A31" s="34"/>
      <c r="B31" s="34"/>
      <c r="C31" s="76">
        <v>2210</v>
      </c>
      <c r="D31" s="177" t="s">
        <v>62</v>
      </c>
      <c r="E31" s="84"/>
      <c r="F31" s="58" t="s">
        <v>483</v>
      </c>
      <c r="G31" s="9" t="s">
        <v>484</v>
      </c>
      <c r="H31" s="12"/>
    </row>
    <row r="32" spans="1:8" ht="25.5" hidden="1">
      <c r="A32" s="34"/>
      <c r="B32" s="34"/>
      <c r="C32" s="76">
        <v>2210</v>
      </c>
      <c r="D32" s="177" t="s">
        <v>63</v>
      </c>
      <c r="E32" s="84"/>
      <c r="F32" s="58" t="s">
        <v>483</v>
      </c>
      <c r="G32" s="9" t="s">
        <v>484</v>
      </c>
      <c r="H32" s="12"/>
    </row>
    <row r="33" spans="1:8" ht="25.5" hidden="1">
      <c r="A33" s="34"/>
      <c r="B33" s="34"/>
      <c r="C33" s="76">
        <v>2210</v>
      </c>
      <c r="D33" s="86" t="s">
        <v>136</v>
      </c>
      <c r="E33" s="84"/>
      <c r="F33" s="58" t="s">
        <v>483</v>
      </c>
      <c r="G33" s="9" t="s">
        <v>484</v>
      </c>
      <c r="H33" s="12"/>
    </row>
    <row r="34" spans="1:8" ht="25.5" hidden="1">
      <c r="A34" s="34"/>
      <c r="B34" s="34"/>
      <c r="C34" s="76">
        <v>2210</v>
      </c>
      <c r="D34" s="86" t="s">
        <v>137</v>
      </c>
      <c r="E34" s="84"/>
      <c r="F34" s="58" t="s">
        <v>483</v>
      </c>
      <c r="G34" s="9" t="s">
        <v>484</v>
      </c>
      <c r="H34" s="12"/>
    </row>
    <row r="35" spans="1:8" ht="25.5" hidden="1">
      <c r="A35" s="34"/>
      <c r="B35" s="34"/>
      <c r="C35" s="76">
        <v>2210</v>
      </c>
      <c r="D35" s="86" t="s">
        <v>138</v>
      </c>
      <c r="E35" s="84"/>
      <c r="F35" s="58" t="s">
        <v>483</v>
      </c>
      <c r="G35" s="9" t="s">
        <v>484</v>
      </c>
      <c r="H35" s="12"/>
    </row>
    <row r="36" spans="1:8" ht="362.25" hidden="1">
      <c r="A36" s="34"/>
      <c r="B36" s="34"/>
      <c r="C36" s="76">
        <v>2210</v>
      </c>
      <c r="D36" s="82" t="s">
        <v>133</v>
      </c>
      <c r="E36" s="85"/>
      <c r="F36" s="58" t="s">
        <v>483</v>
      </c>
      <c r="G36" s="9" t="s">
        <v>484</v>
      </c>
      <c r="H36" s="12"/>
    </row>
    <row r="37" spans="1:8" ht="110.25" hidden="1">
      <c r="A37" s="34"/>
      <c r="B37" s="178" t="s">
        <v>458</v>
      </c>
      <c r="C37" s="76">
        <v>2210</v>
      </c>
      <c r="D37" s="82" t="s">
        <v>457</v>
      </c>
      <c r="E37" s="85">
        <f>105+70+350+60</f>
        <v>585</v>
      </c>
      <c r="F37" s="58" t="s">
        <v>483</v>
      </c>
      <c r="G37" s="9" t="s">
        <v>484</v>
      </c>
      <c r="H37" s="12"/>
    </row>
    <row r="38" spans="1:8" ht="25.5" hidden="1">
      <c r="A38" s="34"/>
      <c r="B38" s="178" t="s">
        <v>450</v>
      </c>
      <c r="C38" s="76">
        <v>2210</v>
      </c>
      <c r="D38" s="83" t="s">
        <v>60</v>
      </c>
      <c r="E38" s="85">
        <v>680</v>
      </c>
      <c r="F38" s="58" t="s">
        <v>483</v>
      </c>
      <c r="G38" s="9" t="s">
        <v>484</v>
      </c>
      <c r="H38" s="12"/>
    </row>
    <row r="39" spans="1:8" ht="220.5" hidden="1">
      <c r="A39" s="34"/>
      <c r="B39" s="178" t="s">
        <v>450</v>
      </c>
      <c r="C39" s="76">
        <v>2210</v>
      </c>
      <c r="D39" s="82" t="s">
        <v>451</v>
      </c>
      <c r="E39" s="85">
        <v>4000</v>
      </c>
      <c r="F39" s="58" t="s">
        <v>483</v>
      </c>
      <c r="G39" s="9" t="s">
        <v>484</v>
      </c>
      <c r="H39" s="12"/>
    </row>
    <row r="40" spans="1:8" ht="189" hidden="1">
      <c r="A40" s="34"/>
      <c r="B40" s="178" t="s">
        <v>450</v>
      </c>
      <c r="C40" s="76">
        <v>2210</v>
      </c>
      <c r="D40" s="82" t="s">
        <v>452</v>
      </c>
      <c r="E40" s="85">
        <v>500</v>
      </c>
      <c r="F40" s="58" t="s">
        <v>483</v>
      </c>
      <c r="G40" s="9" t="s">
        <v>484</v>
      </c>
      <c r="H40" s="12"/>
    </row>
    <row r="41" spans="1:8" ht="220.5" hidden="1">
      <c r="A41" s="34"/>
      <c r="B41" s="178" t="s">
        <v>450</v>
      </c>
      <c r="C41" s="76">
        <v>2210</v>
      </c>
      <c r="D41" s="82" t="s">
        <v>453</v>
      </c>
      <c r="E41" s="85">
        <v>600</v>
      </c>
      <c r="F41" s="58" t="s">
        <v>483</v>
      </c>
      <c r="G41" s="9" t="s">
        <v>484</v>
      </c>
      <c r="H41" s="12"/>
    </row>
    <row r="42" spans="1:8" ht="330.75" hidden="1">
      <c r="A42" s="34"/>
      <c r="B42" s="178" t="s">
        <v>450</v>
      </c>
      <c r="C42" s="76">
        <v>2210</v>
      </c>
      <c r="D42" s="82" t="s">
        <v>454</v>
      </c>
      <c r="E42" s="85">
        <v>500</v>
      </c>
      <c r="F42" s="58" t="s">
        <v>483</v>
      </c>
      <c r="G42" s="9" t="s">
        <v>484</v>
      </c>
      <c r="H42" s="12"/>
    </row>
    <row r="43" spans="1:8" ht="267.75" hidden="1">
      <c r="A43" s="34"/>
      <c r="B43" s="178" t="s">
        <v>450</v>
      </c>
      <c r="C43" s="76">
        <v>2210</v>
      </c>
      <c r="D43" s="82" t="s">
        <v>455</v>
      </c>
      <c r="E43" s="85">
        <v>2500</v>
      </c>
      <c r="F43" s="58" t="s">
        <v>483</v>
      </c>
      <c r="G43" s="9" t="s">
        <v>484</v>
      </c>
      <c r="H43" s="12"/>
    </row>
    <row r="44" spans="1:8" ht="43.5" customHeight="1">
      <c r="A44" s="36" t="s">
        <v>232</v>
      </c>
      <c r="B44" s="14" t="s">
        <v>403</v>
      </c>
      <c r="C44" s="59">
        <v>2210</v>
      </c>
      <c r="D44" s="49"/>
      <c r="E44" s="70">
        <f>E45</f>
        <v>4515.52</v>
      </c>
      <c r="F44" s="58" t="s">
        <v>483</v>
      </c>
      <c r="G44" s="9" t="s">
        <v>484</v>
      </c>
      <c r="H44" s="37"/>
    </row>
    <row r="45" spans="1:8" ht="0.75" customHeight="1">
      <c r="A45" s="34"/>
      <c r="B45" s="14"/>
      <c r="C45" s="59">
        <v>2210</v>
      </c>
      <c r="D45" s="82" t="s">
        <v>132</v>
      </c>
      <c r="E45" s="75">
        <v>4515.52</v>
      </c>
      <c r="F45" s="58" t="s">
        <v>483</v>
      </c>
      <c r="G45" s="9" t="s">
        <v>484</v>
      </c>
      <c r="H45" s="12"/>
    </row>
    <row r="46" spans="1:8" ht="42.75" customHeight="1">
      <c r="A46" s="36" t="s">
        <v>233</v>
      </c>
      <c r="B46" s="14" t="s">
        <v>404</v>
      </c>
      <c r="C46" s="59">
        <v>2210</v>
      </c>
      <c r="D46" s="49"/>
      <c r="E46" s="70">
        <f>E47+E48</f>
        <v>3530</v>
      </c>
      <c r="F46" s="58" t="s">
        <v>483</v>
      </c>
      <c r="G46" s="9" t="s">
        <v>484</v>
      </c>
      <c r="H46" s="37"/>
    </row>
    <row r="47" spans="1:8" ht="18.75" customHeight="1" hidden="1">
      <c r="A47" s="34"/>
      <c r="B47" s="14"/>
      <c r="C47" s="59"/>
      <c r="D47" s="86" t="s">
        <v>139</v>
      </c>
      <c r="E47" s="84">
        <f>80+300+200+250+700+2000</f>
        <v>3530</v>
      </c>
      <c r="F47" s="58" t="s">
        <v>483</v>
      </c>
      <c r="G47" s="9" t="s">
        <v>484</v>
      </c>
      <c r="H47" s="12"/>
    </row>
    <row r="48" spans="1:8" ht="409.5" hidden="1">
      <c r="A48" s="34"/>
      <c r="B48" s="14"/>
      <c r="C48" s="59"/>
      <c r="D48" s="179" t="s">
        <v>40</v>
      </c>
      <c r="E48" s="87"/>
      <c r="F48" s="58" t="s">
        <v>483</v>
      </c>
      <c r="G48" s="9" t="s">
        <v>484</v>
      </c>
      <c r="H48" s="12"/>
    </row>
    <row r="49" spans="1:8" ht="44.25" customHeight="1">
      <c r="A49" s="33" t="s">
        <v>215</v>
      </c>
      <c r="B49" s="14" t="s">
        <v>405</v>
      </c>
      <c r="C49" s="59">
        <v>2210</v>
      </c>
      <c r="D49" s="49"/>
      <c r="E49" s="88">
        <f>E50</f>
        <v>688.8</v>
      </c>
      <c r="F49" s="58" t="s">
        <v>483</v>
      </c>
      <c r="G49" s="9" t="s">
        <v>484</v>
      </c>
      <c r="H49" s="37"/>
    </row>
    <row r="50" spans="1:8" ht="25.5" hidden="1">
      <c r="A50" s="34"/>
      <c r="B50" s="14"/>
      <c r="C50" s="59">
        <v>2210</v>
      </c>
      <c r="D50" s="89" t="s">
        <v>122</v>
      </c>
      <c r="E50" s="75">
        <v>688.8</v>
      </c>
      <c r="F50" s="58" t="s">
        <v>483</v>
      </c>
      <c r="G50" s="9" t="s">
        <v>484</v>
      </c>
      <c r="H50" s="12"/>
    </row>
    <row r="51" spans="1:8" ht="36" customHeight="1">
      <c r="A51" s="33" t="s">
        <v>211</v>
      </c>
      <c r="B51" s="14" t="s">
        <v>406</v>
      </c>
      <c r="C51" s="59">
        <v>2210</v>
      </c>
      <c r="D51" s="49"/>
      <c r="E51" s="70">
        <f>SUM(E52:E53)</f>
        <v>183187.2</v>
      </c>
      <c r="F51" s="58" t="s">
        <v>483</v>
      </c>
      <c r="G51" s="9" t="s">
        <v>484</v>
      </c>
      <c r="H51" s="37"/>
    </row>
    <row r="52" spans="1:8" ht="315" hidden="1">
      <c r="A52" s="34"/>
      <c r="B52" s="14"/>
      <c r="C52" s="59">
        <v>2210</v>
      </c>
      <c r="D52" s="82" t="s">
        <v>140</v>
      </c>
      <c r="E52" s="90">
        <v>61712</v>
      </c>
      <c r="F52" s="58" t="s">
        <v>483</v>
      </c>
      <c r="G52" s="9" t="s">
        <v>484</v>
      </c>
      <c r="H52" s="12"/>
    </row>
    <row r="53" spans="1:8" ht="315" hidden="1">
      <c r="A53" s="34"/>
      <c r="B53" s="14"/>
      <c r="C53" s="59">
        <v>2210</v>
      </c>
      <c r="D53" s="82" t="s">
        <v>141</v>
      </c>
      <c r="E53" s="90">
        <v>121475.2</v>
      </c>
      <c r="F53" s="58" t="s">
        <v>483</v>
      </c>
      <c r="G53" s="9" t="s">
        <v>484</v>
      </c>
      <c r="H53" s="12"/>
    </row>
    <row r="54" spans="1:8" ht="72.75" customHeight="1">
      <c r="A54" s="33" t="s">
        <v>255</v>
      </c>
      <c r="B54" s="14" t="s">
        <v>407</v>
      </c>
      <c r="C54" s="59">
        <v>2210</v>
      </c>
      <c r="D54" s="49"/>
      <c r="E54" s="70">
        <f>SUM(E55:E57)</f>
        <v>607.76</v>
      </c>
      <c r="F54" s="58" t="s">
        <v>483</v>
      </c>
      <c r="G54" s="9" t="s">
        <v>484</v>
      </c>
      <c r="H54" s="37"/>
    </row>
    <row r="55" spans="1:8" ht="18.75" customHeight="1" hidden="1">
      <c r="A55" s="34"/>
      <c r="B55" s="14"/>
      <c r="C55" s="59">
        <v>2210</v>
      </c>
      <c r="D55" s="82" t="s">
        <v>93</v>
      </c>
      <c r="E55" s="85">
        <v>164.24</v>
      </c>
      <c r="F55" s="58" t="s">
        <v>483</v>
      </c>
      <c r="G55" s="9" t="s">
        <v>484</v>
      </c>
      <c r="H55" s="12"/>
    </row>
    <row r="56" spans="1:8" ht="409.5" hidden="1">
      <c r="A56" s="34"/>
      <c r="B56" s="14"/>
      <c r="C56" s="59">
        <v>2210</v>
      </c>
      <c r="D56" s="82" t="s">
        <v>320</v>
      </c>
      <c r="E56" s="85"/>
      <c r="F56" s="58" t="s">
        <v>483</v>
      </c>
      <c r="G56" s="9" t="s">
        <v>484</v>
      </c>
      <c r="H56" s="12"/>
    </row>
    <row r="57" spans="1:8" ht="25.5" hidden="1">
      <c r="A57" s="34"/>
      <c r="B57" s="14"/>
      <c r="C57" s="59">
        <v>2210</v>
      </c>
      <c r="D57" s="79" t="s">
        <v>320</v>
      </c>
      <c r="E57" s="85">
        <v>443.52</v>
      </c>
      <c r="F57" s="58" t="s">
        <v>483</v>
      </c>
      <c r="G57" s="9" t="s">
        <v>484</v>
      </c>
      <c r="H57" s="12"/>
    </row>
    <row r="58" spans="1:8" ht="65.25" customHeight="1">
      <c r="A58" s="33" t="s">
        <v>261</v>
      </c>
      <c r="B58" s="14" t="s">
        <v>408</v>
      </c>
      <c r="C58" s="59">
        <v>2210</v>
      </c>
      <c r="D58" s="49"/>
      <c r="E58" s="70">
        <f>SUM(E59:E62)</f>
        <v>1514.23</v>
      </c>
      <c r="F58" s="58" t="s">
        <v>483</v>
      </c>
      <c r="G58" s="9" t="s">
        <v>484</v>
      </c>
      <c r="H58" s="37"/>
    </row>
    <row r="59" spans="1:8" ht="299.25" hidden="1">
      <c r="A59" s="34"/>
      <c r="B59" s="14"/>
      <c r="C59" s="59">
        <v>2210</v>
      </c>
      <c r="D59" s="91" t="s">
        <v>167</v>
      </c>
      <c r="E59" s="92">
        <v>378</v>
      </c>
      <c r="F59" s="58" t="s">
        <v>483</v>
      </c>
      <c r="G59" s="9" t="s">
        <v>484</v>
      </c>
      <c r="H59" s="12"/>
    </row>
    <row r="60" spans="1:8" ht="94.5" hidden="1">
      <c r="A60" s="34"/>
      <c r="B60" s="14"/>
      <c r="C60" s="59">
        <v>2210</v>
      </c>
      <c r="D60" s="91" t="s">
        <v>356</v>
      </c>
      <c r="E60" s="92">
        <v>207.6</v>
      </c>
      <c r="F60" s="58" t="s">
        <v>483</v>
      </c>
      <c r="G60" s="9" t="s">
        <v>484</v>
      </c>
      <c r="H60" s="12"/>
    </row>
    <row r="61" spans="1:8" ht="236.25" hidden="1">
      <c r="A61" s="34"/>
      <c r="B61" s="14"/>
      <c r="C61" s="59">
        <v>2210</v>
      </c>
      <c r="D61" s="91" t="s">
        <v>45</v>
      </c>
      <c r="E61" s="92">
        <v>145.53</v>
      </c>
      <c r="F61" s="58" t="s">
        <v>483</v>
      </c>
      <c r="G61" s="9" t="s">
        <v>484</v>
      </c>
      <c r="H61" s="12"/>
    </row>
    <row r="62" spans="1:8" ht="409.5" hidden="1">
      <c r="A62" s="34"/>
      <c r="B62" s="14"/>
      <c r="C62" s="59">
        <v>2210</v>
      </c>
      <c r="D62" s="91" t="s">
        <v>183</v>
      </c>
      <c r="E62" s="93">
        <v>783.1</v>
      </c>
      <c r="F62" s="58" t="s">
        <v>483</v>
      </c>
      <c r="G62" s="9" t="s">
        <v>484</v>
      </c>
      <c r="H62" s="12"/>
    </row>
    <row r="63" spans="1:8" ht="54.75" customHeight="1">
      <c r="A63" s="34" t="s">
        <v>341</v>
      </c>
      <c r="B63" s="11" t="s">
        <v>409</v>
      </c>
      <c r="C63" s="60">
        <v>2210</v>
      </c>
      <c r="D63" s="49"/>
      <c r="E63" s="70">
        <f>SUM(E64:E65)</f>
        <v>14234.970000000001</v>
      </c>
      <c r="F63" s="58" t="s">
        <v>483</v>
      </c>
      <c r="G63" s="9" t="s">
        <v>484</v>
      </c>
      <c r="H63" s="12"/>
    </row>
    <row r="64" spans="1:8" ht="126" hidden="1">
      <c r="A64" s="34"/>
      <c r="B64" s="22"/>
      <c r="C64" s="60"/>
      <c r="D64" s="91" t="s">
        <v>344</v>
      </c>
      <c r="E64" s="92">
        <f>4307.07+4327.68+3127.26</f>
        <v>11762.01</v>
      </c>
      <c r="F64" s="58" t="s">
        <v>483</v>
      </c>
      <c r="G64" s="9" t="s">
        <v>484</v>
      </c>
      <c r="H64" s="12"/>
    </row>
    <row r="65" spans="1:8" ht="189" hidden="1">
      <c r="A65" s="34"/>
      <c r="B65" s="94"/>
      <c r="C65" s="59">
        <v>2210</v>
      </c>
      <c r="D65" s="91" t="s">
        <v>44</v>
      </c>
      <c r="E65" s="92">
        <f>953.12+1519.84</f>
        <v>2472.96</v>
      </c>
      <c r="F65" s="58" t="s">
        <v>483</v>
      </c>
      <c r="G65" s="9" t="s">
        <v>484</v>
      </c>
      <c r="H65" s="12"/>
    </row>
    <row r="66" spans="1:8" ht="56.25" customHeight="1">
      <c r="A66" s="33" t="s">
        <v>227</v>
      </c>
      <c r="B66" s="14" t="s">
        <v>410</v>
      </c>
      <c r="C66" s="59">
        <v>2210</v>
      </c>
      <c r="D66" s="49"/>
      <c r="E66" s="70">
        <f>SUM(E67:E71)</f>
        <v>805.6600000000001</v>
      </c>
      <c r="F66" s="58" t="s">
        <v>483</v>
      </c>
      <c r="G66" s="9" t="s">
        <v>484</v>
      </c>
      <c r="H66" s="37"/>
    </row>
    <row r="67" spans="1:8" ht="25.5" hidden="1">
      <c r="A67" s="34"/>
      <c r="B67" s="14"/>
      <c r="C67" s="59">
        <v>2210</v>
      </c>
      <c r="D67" s="79" t="s">
        <v>352</v>
      </c>
      <c r="E67" s="75">
        <v>283.58</v>
      </c>
      <c r="F67" s="58" t="s">
        <v>483</v>
      </c>
      <c r="G67" s="9" t="s">
        <v>484</v>
      </c>
      <c r="H67" s="12"/>
    </row>
    <row r="68" spans="1:8" ht="25.5" hidden="1">
      <c r="A68" s="34"/>
      <c r="B68" s="14"/>
      <c r="C68" s="59">
        <v>2210</v>
      </c>
      <c r="D68" s="79" t="s">
        <v>94</v>
      </c>
      <c r="E68" s="75">
        <v>126</v>
      </c>
      <c r="F68" s="58" t="s">
        <v>483</v>
      </c>
      <c r="G68" s="9" t="s">
        <v>484</v>
      </c>
      <c r="H68" s="12"/>
    </row>
    <row r="69" spans="1:8" ht="409.5" hidden="1">
      <c r="A69" s="34"/>
      <c r="B69" s="14"/>
      <c r="C69" s="59">
        <v>2210</v>
      </c>
      <c r="D69" s="95" t="s">
        <v>353</v>
      </c>
      <c r="E69" s="75">
        <v>141.9</v>
      </c>
      <c r="F69" s="58" t="s">
        <v>483</v>
      </c>
      <c r="G69" s="9" t="s">
        <v>484</v>
      </c>
      <c r="H69" s="12"/>
    </row>
    <row r="70" spans="1:8" ht="25.5" hidden="1">
      <c r="A70" s="34"/>
      <c r="B70" s="14"/>
      <c r="C70" s="59">
        <v>2210</v>
      </c>
      <c r="D70" s="79" t="s">
        <v>95</v>
      </c>
      <c r="E70" s="75">
        <v>105</v>
      </c>
      <c r="F70" s="58" t="s">
        <v>483</v>
      </c>
      <c r="G70" s="9" t="s">
        <v>484</v>
      </c>
      <c r="H70" s="12"/>
    </row>
    <row r="71" spans="1:8" ht="16.5" customHeight="1" hidden="1">
      <c r="A71" s="34"/>
      <c r="B71" s="96"/>
      <c r="C71" s="59">
        <v>2210</v>
      </c>
      <c r="D71" s="82" t="s">
        <v>96</v>
      </c>
      <c r="E71" s="85">
        <v>149.18</v>
      </c>
      <c r="F71" s="58" t="s">
        <v>483</v>
      </c>
      <c r="G71" s="9" t="s">
        <v>484</v>
      </c>
      <c r="H71" s="12"/>
    </row>
    <row r="72" spans="1:8" ht="25.5" customHeight="1" hidden="1">
      <c r="A72" s="33" t="s">
        <v>225</v>
      </c>
      <c r="B72" s="14" t="s">
        <v>226</v>
      </c>
      <c r="C72" s="59">
        <v>2210</v>
      </c>
      <c r="D72" s="49"/>
      <c r="E72" s="70">
        <f>SUM(E73)</f>
        <v>46.5</v>
      </c>
      <c r="F72" s="58" t="s">
        <v>483</v>
      </c>
      <c r="G72" s="9" t="s">
        <v>484</v>
      </c>
      <c r="H72" s="37"/>
    </row>
    <row r="73" spans="1:8" ht="252" hidden="1">
      <c r="A73" s="34"/>
      <c r="B73" s="14"/>
      <c r="C73" s="59">
        <v>2210</v>
      </c>
      <c r="D73" s="82" t="s">
        <v>111</v>
      </c>
      <c r="E73" s="85">
        <v>46.5</v>
      </c>
      <c r="F73" s="58" t="s">
        <v>483</v>
      </c>
      <c r="G73" s="9" t="s">
        <v>484</v>
      </c>
      <c r="H73" s="12"/>
    </row>
    <row r="74" spans="1:8" ht="18" customHeight="1">
      <c r="A74" s="33" t="s">
        <v>224</v>
      </c>
      <c r="B74" s="14" t="s">
        <v>411</v>
      </c>
      <c r="C74" s="59">
        <v>2210</v>
      </c>
      <c r="D74" s="49"/>
      <c r="E74" s="97">
        <f>SUM(E75:E75)</f>
        <v>171.19</v>
      </c>
      <c r="F74" s="58" t="s">
        <v>483</v>
      </c>
      <c r="G74" s="9" t="s">
        <v>484</v>
      </c>
      <c r="H74" s="37"/>
    </row>
    <row r="75" spans="1:8" ht="24.75" customHeight="1" hidden="1">
      <c r="A75" s="34"/>
      <c r="B75" s="14"/>
      <c r="C75" s="59">
        <v>2210</v>
      </c>
      <c r="D75" s="79" t="s">
        <v>126</v>
      </c>
      <c r="E75" s="75">
        <v>171.19</v>
      </c>
      <c r="F75" s="58" t="s">
        <v>483</v>
      </c>
      <c r="G75" s="9" t="s">
        <v>484</v>
      </c>
      <c r="H75" s="12"/>
    </row>
    <row r="76" spans="1:8" ht="43.5" customHeight="1">
      <c r="A76" s="33" t="s">
        <v>265</v>
      </c>
      <c r="B76" s="14" t="s">
        <v>412</v>
      </c>
      <c r="C76" s="59">
        <v>2210</v>
      </c>
      <c r="D76" s="82"/>
      <c r="E76" s="98">
        <f>SUM(E77:E77)</f>
        <v>927.36</v>
      </c>
      <c r="F76" s="58" t="s">
        <v>483</v>
      </c>
      <c r="G76" s="9" t="s">
        <v>484</v>
      </c>
      <c r="H76" s="12"/>
    </row>
    <row r="77" spans="1:8" ht="220.5" hidden="1">
      <c r="A77" s="33"/>
      <c r="B77" s="14"/>
      <c r="C77" s="59">
        <v>2210</v>
      </c>
      <c r="D77" s="82" t="s">
        <v>69</v>
      </c>
      <c r="E77" s="85">
        <v>927.36</v>
      </c>
      <c r="F77" s="58" t="s">
        <v>483</v>
      </c>
      <c r="G77" s="9" t="s">
        <v>484</v>
      </c>
      <c r="H77" s="12"/>
    </row>
    <row r="78" spans="1:8" ht="99.75" customHeight="1">
      <c r="A78" s="37" t="s">
        <v>228</v>
      </c>
      <c r="B78" s="11" t="s">
        <v>474</v>
      </c>
      <c r="C78" s="59">
        <v>2210</v>
      </c>
      <c r="D78" s="49"/>
      <c r="E78" s="70">
        <f>E79+E81+E80</f>
        <v>321.54999999999995</v>
      </c>
      <c r="F78" s="58" t="s">
        <v>483</v>
      </c>
      <c r="G78" s="9" t="s">
        <v>484</v>
      </c>
      <c r="H78" s="37"/>
    </row>
    <row r="79" spans="1:8" ht="409.5" hidden="1">
      <c r="A79" s="34"/>
      <c r="B79" s="14"/>
      <c r="C79" s="59">
        <v>2210</v>
      </c>
      <c r="D79" s="82" t="s">
        <v>165</v>
      </c>
      <c r="E79" s="90">
        <v>249.98</v>
      </c>
      <c r="F79" s="58" t="s">
        <v>483</v>
      </c>
      <c r="G79" s="9" t="s">
        <v>484</v>
      </c>
      <c r="H79" s="12"/>
    </row>
    <row r="80" spans="1:8" ht="19.5" customHeight="1" hidden="1">
      <c r="A80" s="34"/>
      <c r="B80" s="14"/>
      <c r="C80" s="59">
        <v>2210</v>
      </c>
      <c r="D80" s="49" t="s">
        <v>322</v>
      </c>
      <c r="E80" s="113">
        <f>8000-8000</f>
        <v>0</v>
      </c>
      <c r="F80" s="58" t="s">
        <v>483</v>
      </c>
      <c r="G80" s="9" t="s">
        <v>484</v>
      </c>
      <c r="H80" s="12"/>
    </row>
    <row r="81" spans="1:8" ht="18.75" customHeight="1" hidden="1">
      <c r="A81" s="34"/>
      <c r="B81" s="14"/>
      <c r="C81" s="59">
        <v>2210</v>
      </c>
      <c r="D81" s="89" t="s">
        <v>354</v>
      </c>
      <c r="E81" s="90">
        <v>71.57</v>
      </c>
      <c r="F81" s="58" t="s">
        <v>483</v>
      </c>
      <c r="G81" s="9" t="s">
        <v>484</v>
      </c>
      <c r="H81" s="12"/>
    </row>
    <row r="82" spans="1:8" ht="23.25" customHeight="1" hidden="1">
      <c r="A82" s="36" t="s">
        <v>229</v>
      </c>
      <c r="B82" s="14" t="s">
        <v>230</v>
      </c>
      <c r="C82" s="59">
        <v>2210</v>
      </c>
      <c r="D82" s="49"/>
      <c r="E82" s="70">
        <f>SUM(E83:E86)</f>
        <v>0</v>
      </c>
      <c r="F82" s="58" t="s">
        <v>483</v>
      </c>
      <c r="G82" s="9" t="s">
        <v>484</v>
      </c>
      <c r="H82" s="37"/>
    </row>
    <row r="83" spans="1:8" ht="283.5" hidden="1">
      <c r="A83" s="34"/>
      <c r="B83" s="14"/>
      <c r="C83" s="59"/>
      <c r="D83" s="82" t="s">
        <v>171</v>
      </c>
      <c r="E83" s="85"/>
      <c r="F83" s="58" t="s">
        <v>483</v>
      </c>
      <c r="G83" s="9" t="s">
        <v>484</v>
      </c>
      <c r="H83" s="12"/>
    </row>
    <row r="84" spans="1:8" ht="252" hidden="1">
      <c r="A84" s="34"/>
      <c r="B84" s="14"/>
      <c r="C84" s="59"/>
      <c r="D84" s="82" t="s">
        <v>170</v>
      </c>
      <c r="E84" s="85"/>
      <c r="F84" s="58" t="s">
        <v>483</v>
      </c>
      <c r="G84" s="9" t="s">
        <v>484</v>
      </c>
      <c r="H84" s="12"/>
    </row>
    <row r="85" spans="1:8" ht="189" hidden="1">
      <c r="A85" s="34"/>
      <c r="B85" s="14"/>
      <c r="C85" s="59"/>
      <c r="D85" s="82" t="s">
        <v>173</v>
      </c>
      <c r="E85" s="85"/>
      <c r="F85" s="58" t="s">
        <v>483</v>
      </c>
      <c r="G85" s="9" t="s">
        <v>484</v>
      </c>
      <c r="H85" s="12"/>
    </row>
    <row r="86" spans="1:8" ht="409.5" hidden="1">
      <c r="A86" s="34"/>
      <c r="B86" s="14"/>
      <c r="C86" s="59"/>
      <c r="D86" s="82" t="s">
        <v>172</v>
      </c>
      <c r="E86" s="85"/>
      <c r="F86" s="58" t="s">
        <v>483</v>
      </c>
      <c r="G86" s="9" t="s">
        <v>484</v>
      </c>
      <c r="H86" s="12"/>
    </row>
    <row r="87" spans="1:8" ht="38.25" customHeight="1">
      <c r="A87" s="33" t="s">
        <v>157</v>
      </c>
      <c r="B87" s="14" t="s">
        <v>413</v>
      </c>
      <c r="C87" s="59">
        <v>2210</v>
      </c>
      <c r="D87" s="49"/>
      <c r="E87" s="70">
        <f>SUM(E88:E88)</f>
        <v>336</v>
      </c>
      <c r="F87" s="58" t="s">
        <v>483</v>
      </c>
      <c r="G87" s="9" t="s">
        <v>484</v>
      </c>
      <c r="H87" s="37"/>
    </row>
    <row r="88" spans="1:8" ht="22.5" customHeight="1" hidden="1">
      <c r="A88" s="34"/>
      <c r="B88" s="14"/>
      <c r="C88" s="59">
        <v>2210</v>
      </c>
      <c r="D88" s="82" t="s">
        <v>110</v>
      </c>
      <c r="E88" s="85">
        <v>336</v>
      </c>
      <c r="F88" s="58" t="s">
        <v>483</v>
      </c>
      <c r="G88" s="9" t="s">
        <v>484</v>
      </c>
      <c r="H88" s="12"/>
    </row>
    <row r="89" spans="1:8" ht="55.5" customHeight="1">
      <c r="A89" s="33" t="s">
        <v>259</v>
      </c>
      <c r="B89" s="14" t="s">
        <v>414</v>
      </c>
      <c r="C89" s="59">
        <v>2210</v>
      </c>
      <c r="D89" s="49"/>
      <c r="E89" s="70">
        <f>SUM(E90:E91)</f>
        <v>219.57999999999998</v>
      </c>
      <c r="F89" s="58" t="s">
        <v>483</v>
      </c>
      <c r="G89" s="9" t="s">
        <v>484</v>
      </c>
      <c r="H89" s="37"/>
    </row>
    <row r="90" spans="1:8" ht="25.5" hidden="1">
      <c r="A90" s="34"/>
      <c r="B90" s="14"/>
      <c r="C90" s="59">
        <v>2210</v>
      </c>
      <c r="D90" s="79" t="s">
        <v>70</v>
      </c>
      <c r="E90" s="75">
        <v>130.09</v>
      </c>
      <c r="F90" s="58" t="s">
        <v>483</v>
      </c>
      <c r="G90" s="9" t="s">
        <v>484</v>
      </c>
      <c r="H90" s="12"/>
    </row>
    <row r="91" spans="1:8" ht="25.5" hidden="1">
      <c r="A91" s="34"/>
      <c r="B91" s="14"/>
      <c r="C91" s="59">
        <v>2210</v>
      </c>
      <c r="D91" s="89" t="s">
        <v>355</v>
      </c>
      <c r="E91" s="75">
        <v>89.49</v>
      </c>
      <c r="F91" s="58" t="s">
        <v>483</v>
      </c>
      <c r="G91" s="9" t="s">
        <v>484</v>
      </c>
      <c r="H91" s="12"/>
    </row>
    <row r="92" spans="1:8" ht="37.5">
      <c r="A92" s="33" t="s">
        <v>256</v>
      </c>
      <c r="B92" s="14" t="s">
        <v>415</v>
      </c>
      <c r="C92" s="59">
        <v>2210</v>
      </c>
      <c r="D92" s="49"/>
      <c r="E92" s="70">
        <f>SUM(E93:E94)</f>
        <v>560</v>
      </c>
      <c r="F92" s="58" t="s">
        <v>483</v>
      </c>
      <c r="G92" s="9" t="s">
        <v>484</v>
      </c>
      <c r="H92" s="37"/>
    </row>
    <row r="93" spans="1:8" ht="21.75" customHeight="1" hidden="1">
      <c r="A93" s="34"/>
      <c r="B93" s="14"/>
      <c r="C93" s="59">
        <v>2210</v>
      </c>
      <c r="D93" s="82" t="s">
        <v>101</v>
      </c>
      <c r="E93" s="85">
        <v>560</v>
      </c>
      <c r="F93" s="58" t="s">
        <v>483</v>
      </c>
      <c r="G93" s="9" t="s">
        <v>484</v>
      </c>
      <c r="H93" s="12"/>
    </row>
    <row r="94" spans="1:8" ht="204.75" hidden="1">
      <c r="A94" s="34"/>
      <c r="B94" s="14"/>
      <c r="C94" s="59">
        <v>2210</v>
      </c>
      <c r="D94" s="82" t="s">
        <v>114</v>
      </c>
      <c r="E94" s="85"/>
      <c r="F94" s="58" t="s">
        <v>483</v>
      </c>
      <c r="G94" s="9" t="s">
        <v>484</v>
      </c>
      <c r="H94" s="12"/>
    </row>
    <row r="95" spans="1:8" ht="42" customHeight="1">
      <c r="A95" s="38" t="s">
        <v>258</v>
      </c>
      <c r="B95" s="99" t="s">
        <v>416</v>
      </c>
      <c r="C95" s="59">
        <v>2210</v>
      </c>
      <c r="D95" s="38"/>
      <c r="E95" s="100">
        <f>SUM(E96:E103)</f>
        <v>2023.11</v>
      </c>
      <c r="F95" s="58" t="s">
        <v>483</v>
      </c>
      <c r="G95" s="9" t="s">
        <v>484</v>
      </c>
      <c r="H95" s="38"/>
    </row>
    <row r="96" spans="1:8" ht="25.5" hidden="1">
      <c r="A96" s="38"/>
      <c r="B96" s="15"/>
      <c r="C96" s="59">
        <v>2210</v>
      </c>
      <c r="D96" s="101" t="s">
        <v>64</v>
      </c>
      <c r="E96" s="75">
        <v>537.6</v>
      </c>
      <c r="F96" s="58" t="s">
        <v>483</v>
      </c>
      <c r="G96" s="9" t="s">
        <v>484</v>
      </c>
      <c r="H96" s="12"/>
    </row>
    <row r="97" spans="1:8" ht="21" customHeight="1" hidden="1">
      <c r="A97" s="38"/>
      <c r="B97" s="15"/>
      <c r="C97" s="59">
        <v>2210</v>
      </c>
      <c r="D97" s="101" t="s">
        <v>357</v>
      </c>
      <c r="E97" s="75">
        <v>86.72</v>
      </c>
      <c r="F97" s="58" t="s">
        <v>483</v>
      </c>
      <c r="G97" s="9" t="s">
        <v>484</v>
      </c>
      <c r="H97" s="12"/>
    </row>
    <row r="98" spans="1:8" ht="21" customHeight="1" hidden="1">
      <c r="A98" s="38"/>
      <c r="B98" s="15"/>
      <c r="C98" s="59">
        <v>2210</v>
      </c>
      <c r="D98" s="79" t="s">
        <v>364</v>
      </c>
      <c r="E98" s="75">
        <f>45.56+54.43</f>
        <v>99.99000000000001</v>
      </c>
      <c r="F98" s="58" t="s">
        <v>483</v>
      </c>
      <c r="G98" s="9" t="s">
        <v>484</v>
      </c>
      <c r="H98" s="12"/>
    </row>
    <row r="99" spans="1:8" ht="25.5" hidden="1">
      <c r="A99" s="38"/>
      <c r="B99" s="15"/>
      <c r="C99" s="59">
        <v>2210</v>
      </c>
      <c r="D99" s="89" t="s">
        <v>65</v>
      </c>
      <c r="E99" s="75">
        <f>340.14+128.3</f>
        <v>468.44</v>
      </c>
      <c r="F99" s="58" t="s">
        <v>483</v>
      </c>
      <c r="G99" s="9" t="s">
        <v>484</v>
      </c>
      <c r="H99" s="12"/>
    </row>
    <row r="100" spans="1:8" ht="25.5" hidden="1">
      <c r="A100" s="38"/>
      <c r="B100" s="15"/>
      <c r="C100" s="59">
        <v>2210</v>
      </c>
      <c r="D100" s="89" t="s">
        <v>358</v>
      </c>
      <c r="E100" s="75">
        <v>211.6</v>
      </c>
      <c r="F100" s="58" t="s">
        <v>483</v>
      </c>
      <c r="G100" s="9" t="s">
        <v>484</v>
      </c>
      <c r="H100" s="12"/>
    </row>
    <row r="101" spans="1:8" ht="25.5" hidden="1">
      <c r="A101" s="38"/>
      <c r="B101" s="15"/>
      <c r="C101" s="59">
        <v>2210</v>
      </c>
      <c r="D101" s="79" t="s">
        <v>363</v>
      </c>
      <c r="E101" s="75">
        <v>290.71</v>
      </c>
      <c r="F101" s="58" t="s">
        <v>483</v>
      </c>
      <c r="G101" s="9" t="s">
        <v>484</v>
      </c>
      <c r="H101" s="12"/>
    </row>
    <row r="102" spans="1:8" ht="25.5" hidden="1">
      <c r="A102" s="34"/>
      <c r="B102" s="14"/>
      <c r="C102" s="59">
        <v>2210</v>
      </c>
      <c r="D102" s="79" t="s">
        <v>127</v>
      </c>
      <c r="E102" s="75">
        <v>184.8</v>
      </c>
      <c r="F102" s="58" t="s">
        <v>483</v>
      </c>
      <c r="G102" s="9" t="s">
        <v>484</v>
      </c>
      <c r="H102" s="12"/>
    </row>
    <row r="103" spans="1:8" ht="25.5" hidden="1">
      <c r="A103" s="34"/>
      <c r="B103" s="14"/>
      <c r="C103" s="59">
        <v>2210</v>
      </c>
      <c r="D103" s="79" t="s">
        <v>128</v>
      </c>
      <c r="E103" s="75">
        <v>143.25</v>
      </c>
      <c r="F103" s="58" t="s">
        <v>483</v>
      </c>
      <c r="G103" s="9" t="s">
        <v>484</v>
      </c>
      <c r="H103" s="12"/>
    </row>
    <row r="104" spans="1:8" ht="60" customHeight="1">
      <c r="A104" s="33" t="s">
        <v>74</v>
      </c>
      <c r="B104" s="14" t="s">
        <v>471</v>
      </c>
      <c r="C104" s="59">
        <v>2210</v>
      </c>
      <c r="D104" s="80"/>
      <c r="E104" s="102">
        <f>E105</f>
        <v>15500</v>
      </c>
      <c r="F104" s="58" t="s">
        <v>483</v>
      </c>
      <c r="G104" s="9" t="s">
        <v>484</v>
      </c>
      <c r="H104" s="12"/>
    </row>
    <row r="105" spans="1:8" ht="62.25" customHeight="1" hidden="1">
      <c r="A105" s="33"/>
      <c r="B105" s="14"/>
      <c r="C105" s="59">
        <v>2210</v>
      </c>
      <c r="D105" s="180" t="s">
        <v>464</v>
      </c>
      <c r="E105" s="75">
        <f>3145+11990+365</f>
        <v>15500</v>
      </c>
      <c r="F105" s="58" t="s">
        <v>483</v>
      </c>
      <c r="G105" s="9" t="s">
        <v>484</v>
      </c>
      <c r="H105" s="12"/>
    </row>
    <row r="106" spans="1:8" ht="37.5" hidden="1">
      <c r="A106" s="33" t="s">
        <v>75</v>
      </c>
      <c r="B106" s="14" t="s">
        <v>385</v>
      </c>
      <c r="C106" s="59"/>
      <c r="D106" s="80"/>
      <c r="E106" s="102">
        <f>E107</f>
        <v>0</v>
      </c>
      <c r="F106" s="58" t="s">
        <v>483</v>
      </c>
      <c r="G106" s="9" t="s">
        <v>484</v>
      </c>
      <c r="H106" s="12"/>
    </row>
    <row r="107" spans="1:8" ht="25.5" hidden="1">
      <c r="A107" s="34"/>
      <c r="B107" s="14"/>
      <c r="C107" s="59">
        <v>2210</v>
      </c>
      <c r="D107" s="80" t="s">
        <v>76</v>
      </c>
      <c r="E107" s="73"/>
      <c r="F107" s="58" t="s">
        <v>483</v>
      </c>
      <c r="G107" s="9" t="s">
        <v>484</v>
      </c>
      <c r="H107" s="12"/>
    </row>
    <row r="108" spans="1:8" ht="25.5" hidden="1">
      <c r="A108" s="33" t="s">
        <v>257</v>
      </c>
      <c r="B108" s="14" t="s">
        <v>386</v>
      </c>
      <c r="C108" s="59">
        <v>2210</v>
      </c>
      <c r="D108" s="49"/>
      <c r="E108" s="88">
        <f>E109+E110+E111</f>
        <v>0</v>
      </c>
      <c r="F108" s="58" t="s">
        <v>483</v>
      </c>
      <c r="G108" s="9" t="s">
        <v>484</v>
      </c>
      <c r="H108" s="37"/>
    </row>
    <row r="109" spans="1:8" ht="189" hidden="1">
      <c r="A109" s="33"/>
      <c r="B109" s="14"/>
      <c r="C109" s="59">
        <v>2210</v>
      </c>
      <c r="D109" s="95" t="s">
        <v>168</v>
      </c>
      <c r="E109" s="85"/>
      <c r="F109" s="58" t="s">
        <v>483</v>
      </c>
      <c r="G109" s="9" t="s">
        <v>484</v>
      </c>
      <c r="H109" s="12"/>
    </row>
    <row r="110" spans="1:8" ht="299.25" hidden="1">
      <c r="A110" s="33"/>
      <c r="B110" s="14"/>
      <c r="C110" s="59">
        <v>2210</v>
      </c>
      <c r="D110" s="95" t="s">
        <v>169</v>
      </c>
      <c r="E110" s="85"/>
      <c r="F110" s="58" t="s">
        <v>483</v>
      </c>
      <c r="G110" s="9" t="s">
        <v>484</v>
      </c>
      <c r="H110" s="12"/>
    </row>
    <row r="111" spans="1:8" ht="25.5" hidden="1">
      <c r="A111" s="34"/>
      <c r="B111" s="14"/>
      <c r="C111" s="59">
        <v>2210</v>
      </c>
      <c r="D111" s="89" t="s">
        <v>158</v>
      </c>
      <c r="E111" s="181">
        <f>E112+E113+E114+E115</f>
        <v>0</v>
      </c>
      <c r="F111" s="58" t="s">
        <v>483</v>
      </c>
      <c r="G111" s="9" t="s">
        <v>484</v>
      </c>
      <c r="H111" s="12"/>
    </row>
    <row r="112" spans="1:8" ht="25.5" hidden="1">
      <c r="A112" s="34"/>
      <c r="B112" s="14"/>
      <c r="C112" s="59">
        <v>2210</v>
      </c>
      <c r="D112" s="89" t="s">
        <v>102</v>
      </c>
      <c r="E112" s="75"/>
      <c r="F112" s="58" t="s">
        <v>483</v>
      </c>
      <c r="G112" s="9" t="s">
        <v>484</v>
      </c>
      <c r="H112" s="12"/>
    </row>
    <row r="113" spans="1:8" ht="25.5" hidden="1">
      <c r="A113" s="34"/>
      <c r="B113" s="14"/>
      <c r="C113" s="59">
        <v>2210</v>
      </c>
      <c r="D113" s="89" t="s">
        <v>103</v>
      </c>
      <c r="E113" s="75"/>
      <c r="F113" s="58" t="s">
        <v>483</v>
      </c>
      <c r="G113" s="9" t="s">
        <v>484</v>
      </c>
      <c r="H113" s="12"/>
    </row>
    <row r="114" spans="1:8" ht="25.5" hidden="1">
      <c r="A114" s="34"/>
      <c r="B114" s="14"/>
      <c r="C114" s="59">
        <v>2210</v>
      </c>
      <c r="D114" s="89" t="s">
        <v>104</v>
      </c>
      <c r="E114" s="75"/>
      <c r="F114" s="58" t="s">
        <v>483</v>
      </c>
      <c r="G114" s="9" t="s">
        <v>484</v>
      </c>
      <c r="H114" s="12"/>
    </row>
    <row r="115" spans="1:8" ht="25.5" hidden="1">
      <c r="A115" s="34"/>
      <c r="B115" s="14"/>
      <c r="C115" s="59">
        <v>2210</v>
      </c>
      <c r="D115" s="89" t="s">
        <v>105</v>
      </c>
      <c r="E115" s="75"/>
      <c r="F115" s="58" t="s">
        <v>483</v>
      </c>
      <c r="G115" s="9" t="s">
        <v>484</v>
      </c>
      <c r="H115" s="12"/>
    </row>
    <row r="116" spans="1:8" ht="25.5" hidden="1">
      <c r="A116" s="33" t="s">
        <v>260</v>
      </c>
      <c r="B116" s="14" t="s">
        <v>387</v>
      </c>
      <c r="C116" s="59">
        <v>2210</v>
      </c>
      <c r="D116" s="49"/>
      <c r="E116" s="70">
        <f>E117</f>
        <v>0</v>
      </c>
      <c r="F116" s="58" t="s">
        <v>483</v>
      </c>
      <c r="G116" s="9" t="s">
        <v>484</v>
      </c>
      <c r="H116" s="37"/>
    </row>
    <row r="117" spans="1:8" ht="189" hidden="1">
      <c r="A117" s="34"/>
      <c r="B117" s="14"/>
      <c r="C117" s="59">
        <v>2210</v>
      </c>
      <c r="D117" s="82" t="s">
        <v>115</v>
      </c>
      <c r="E117" s="85">
        <f>SUM(E118:E125)</f>
        <v>0</v>
      </c>
      <c r="F117" s="58" t="s">
        <v>483</v>
      </c>
      <c r="G117" s="9" t="s">
        <v>484</v>
      </c>
      <c r="H117" s="12"/>
    </row>
    <row r="118" spans="1:8" ht="110.25" hidden="1">
      <c r="A118" s="34"/>
      <c r="B118" s="14"/>
      <c r="C118" s="59">
        <v>2210</v>
      </c>
      <c r="D118" s="82" t="s">
        <v>106</v>
      </c>
      <c r="E118" s="85"/>
      <c r="F118" s="58" t="s">
        <v>483</v>
      </c>
      <c r="G118" s="9" t="s">
        <v>484</v>
      </c>
      <c r="H118" s="12"/>
    </row>
    <row r="119" spans="1:8" ht="110.25" hidden="1">
      <c r="A119" s="34"/>
      <c r="B119" s="14"/>
      <c r="C119" s="59">
        <v>2210</v>
      </c>
      <c r="D119" s="82" t="s">
        <v>107</v>
      </c>
      <c r="E119" s="85"/>
      <c r="F119" s="58" t="s">
        <v>483</v>
      </c>
      <c r="G119" s="9" t="s">
        <v>484</v>
      </c>
      <c r="H119" s="12"/>
    </row>
    <row r="120" spans="1:8" ht="110.25" hidden="1">
      <c r="A120" s="34"/>
      <c r="B120" s="14"/>
      <c r="C120" s="59">
        <v>2210</v>
      </c>
      <c r="D120" s="82" t="s">
        <v>108</v>
      </c>
      <c r="E120" s="85"/>
      <c r="F120" s="58" t="s">
        <v>483</v>
      </c>
      <c r="G120" s="9" t="s">
        <v>484</v>
      </c>
      <c r="H120" s="12"/>
    </row>
    <row r="121" spans="1:8" ht="110.25" hidden="1">
      <c r="A121" s="34"/>
      <c r="B121" s="14"/>
      <c r="C121" s="59">
        <v>2210</v>
      </c>
      <c r="D121" s="82" t="s">
        <v>109</v>
      </c>
      <c r="E121" s="85"/>
      <c r="F121" s="58" t="s">
        <v>483</v>
      </c>
      <c r="G121" s="9" t="s">
        <v>484</v>
      </c>
      <c r="H121" s="12"/>
    </row>
    <row r="122" spans="1:8" ht="204.75" hidden="1">
      <c r="A122" s="34"/>
      <c r="B122" s="14"/>
      <c r="C122" s="59">
        <v>2210</v>
      </c>
      <c r="D122" s="82" t="s">
        <v>116</v>
      </c>
      <c r="E122" s="85"/>
      <c r="F122" s="58" t="s">
        <v>483</v>
      </c>
      <c r="G122" s="9" t="s">
        <v>484</v>
      </c>
      <c r="H122" s="12"/>
    </row>
    <row r="123" spans="1:8" ht="204.75" hidden="1">
      <c r="A123" s="34"/>
      <c r="B123" s="14"/>
      <c r="C123" s="59">
        <v>2210</v>
      </c>
      <c r="D123" s="82" t="s">
        <v>117</v>
      </c>
      <c r="E123" s="85"/>
      <c r="F123" s="58" t="s">
        <v>483</v>
      </c>
      <c r="G123" s="9" t="s">
        <v>484</v>
      </c>
      <c r="H123" s="12"/>
    </row>
    <row r="124" spans="1:8" ht="204.75" hidden="1">
      <c r="A124" s="34"/>
      <c r="B124" s="14"/>
      <c r="C124" s="59">
        <v>2210</v>
      </c>
      <c r="D124" s="82" t="s">
        <v>118</v>
      </c>
      <c r="E124" s="85"/>
      <c r="F124" s="58" t="s">
        <v>483</v>
      </c>
      <c r="G124" s="9" t="s">
        <v>484</v>
      </c>
      <c r="H124" s="12"/>
    </row>
    <row r="125" spans="1:8" ht="204.75" hidden="1">
      <c r="A125" s="34"/>
      <c r="B125" s="14"/>
      <c r="C125" s="59">
        <v>2210</v>
      </c>
      <c r="D125" s="82" t="s">
        <v>119</v>
      </c>
      <c r="E125" s="85"/>
      <c r="F125" s="58" t="s">
        <v>483</v>
      </c>
      <c r="G125" s="9" t="s">
        <v>484</v>
      </c>
      <c r="H125" s="12"/>
    </row>
    <row r="126" spans="1:8" ht="56.25" hidden="1">
      <c r="A126" s="33" t="s">
        <v>268</v>
      </c>
      <c r="B126" s="14" t="s">
        <v>388</v>
      </c>
      <c r="C126" s="59">
        <v>2210</v>
      </c>
      <c r="D126" s="103"/>
      <c r="E126" s="100">
        <f>E127</f>
        <v>0</v>
      </c>
      <c r="F126" s="58" t="s">
        <v>483</v>
      </c>
      <c r="G126" s="9" t="s">
        <v>484</v>
      </c>
      <c r="H126" s="37"/>
    </row>
    <row r="127" spans="1:8" ht="25.5" hidden="1">
      <c r="A127" s="34"/>
      <c r="B127" s="14" t="s">
        <v>188</v>
      </c>
      <c r="C127" s="59">
        <v>2210</v>
      </c>
      <c r="D127" s="89" t="s">
        <v>189</v>
      </c>
      <c r="E127" s="75"/>
      <c r="F127" s="58" t="s">
        <v>483</v>
      </c>
      <c r="G127" s="9" t="s">
        <v>484</v>
      </c>
      <c r="H127" s="12"/>
    </row>
    <row r="128" spans="1:8" ht="72.75" customHeight="1">
      <c r="A128" s="36" t="s">
        <v>266</v>
      </c>
      <c r="B128" s="14" t="s">
        <v>417</v>
      </c>
      <c r="C128" s="59">
        <v>2210</v>
      </c>
      <c r="D128" s="49"/>
      <c r="E128" s="70">
        <f>E129+E130+E131+E132</f>
        <v>1159.2</v>
      </c>
      <c r="F128" s="58" t="s">
        <v>483</v>
      </c>
      <c r="G128" s="9" t="s">
        <v>484</v>
      </c>
      <c r="H128" s="12"/>
    </row>
    <row r="129" spans="1:8" ht="21" customHeight="1" hidden="1">
      <c r="A129" s="36"/>
      <c r="B129" s="14"/>
      <c r="C129" s="59">
        <v>2210</v>
      </c>
      <c r="D129" s="104" t="s">
        <v>68</v>
      </c>
      <c r="E129" s="105">
        <v>0</v>
      </c>
      <c r="F129" s="58" t="s">
        <v>483</v>
      </c>
      <c r="G129" s="9" t="s">
        <v>484</v>
      </c>
      <c r="H129" s="12"/>
    </row>
    <row r="130" spans="1:8" ht="21" customHeight="1" hidden="1">
      <c r="A130" s="36"/>
      <c r="B130" s="14"/>
      <c r="C130" s="59">
        <v>2210</v>
      </c>
      <c r="D130" s="104" t="s">
        <v>50</v>
      </c>
      <c r="E130" s="105">
        <v>0</v>
      </c>
      <c r="F130" s="58" t="s">
        <v>483</v>
      </c>
      <c r="G130" s="9" t="s">
        <v>484</v>
      </c>
      <c r="H130" s="12"/>
    </row>
    <row r="131" spans="1:8" ht="25.5" hidden="1">
      <c r="A131" s="39"/>
      <c r="B131" s="14"/>
      <c r="C131" s="59">
        <v>2110</v>
      </c>
      <c r="D131" s="89" t="s">
        <v>187</v>
      </c>
      <c r="E131" s="75">
        <v>1159.2</v>
      </c>
      <c r="F131" s="58" t="s">
        <v>483</v>
      </c>
      <c r="G131" s="9" t="s">
        <v>484</v>
      </c>
      <c r="H131" s="12"/>
    </row>
    <row r="132" spans="1:8" ht="14.25" customHeight="1" hidden="1">
      <c r="A132" s="39"/>
      <c r="B132" s="14"/>
      <c r="C132" s="59">
        <v>2110</v>
      </c>
      <c r="D132" s="106" t="s">
        <v>186</v>
      </c>
      <c r="E132" s="73">
        <v>0</v>
      </c>
      <c r="F132" s="58" t="s">
        <v>483</v>
      </c>
      <c r="G132" s="9" t="s">
        <v>484</v>
      </c>
      <c r="H132" s="12"/>
    </row>
    <row r="133" spans="1:8" ht="25.5" hidden="1">
      <c r="A133" s="33" t="s">
        <v>252</v>
      </c>
      <c r="B133" s="14" t="s">
        <v>389</v>
      </c>
      <c r="C133" s="59">
        <v>2210</v>
      </c>
      <c r="D133" s="49"/>
      <c r="E133" s="88">
        <f>SUM(E134:E138)</f>
        <v>0</v>
      </c>
      <c r="F133" s="58" t="s">
        <v>483</v>
      </c>
      <c r="G133" s="9" t="s">
        <v>484</v>
      </c>
      <c r="H133" s="37"/>
    </row>
    <row r="134" spans="1:8" ht="252" hidden="1">
      <c r="A134" s="34"/>
      <c r="B134" s="14"/>
      <c r="C134" s="59">
        <v>2210</v>
      </c>
      <c r="D134" s="104" t="s">
        <v>98</v>
      </c>
      <c r="E134" s="105"/>
      <c r="F134" s="58" t="s">
        <v>483</v>
      </c>
      <c r="G134" s="9" t="s">
        <v>484</v>
      </c>
      <c r="H134" s="12"/>
    </row>
    <row r="135" spans="1:8" ht="110.25" hidden="1">
      <c r="A135" s="34"/>
      <c r="B135" s="14"/>
      <c r="C135" s="59">
        <v>2210</v>
      </c>
      <c r="D135" s="104" t="s">
        <v>198</v>
      </c>
      <c r="E135" s="105"/>
      <c r="F135" s="58" t="s">
        <v>483</v>
      </c>
      <c r="G135" s="9" t="s">
        <v>484</v>
      </c>
      <c r="H135" s="12"/>
    </row>
    <row r="136" spans="1:8" ht="236.25" hidden="1">
      <c r="A136" s="34"/>
      <c r="B136" s="14"/>
      <c r="C136" s="59">
        <v>2210</v>
      </c>
      <c r="D136" s="104" t="s">
        <v>199</v>
      </c>
      <c r="E136" s="105"/>
      <c r="F136" s="58" t="s">
        <v>483</v>
      </c>
      <c r="G136" s="9" t="s">
        <v>484</v>
      </c>
      <c r="H136" s="12"/>
    </row>
    <row r="137" spans="1:8" ht="267.75" hidden="1">
      <c r="A137" s="34"/>
      <c r="B137" s="14"/>
      <c r="C137" s="59">
        <v>2210</v>
      </c>
      <c r="D137" s="104" t="s">
        <v>99</v>
      </c>
      <c r="E137" s="105"/>
      <c r="F137" s="58" t="s">
        <v>483</v>
      </c>
      <c r="G137" s="9" t="s">
        <v>484</v>
      </c>
      <c r="H137" s="12"/>
    </row>
    <row r="138" spans="1:8" ht="362.25" hidden="1">
      <c r="A138" s="34"/>
      <c r="B138" s="14"/>
      <c r="C138" s="59">
        <v>2210</v>
      </c>
      <c r="D138" s="104" t="s">
        <v>100</v>
      </c>
      <c r="E138" s="105"/>
      <c r="F138" s="58" t="s">
        <v>483</v>
      </c>
      <c r="G138" s="9" t="s">
        <v>484</v>
      </c>
      <c r="H138" s="12"/>
    </row>
    <row r="139" spans="1:10" ht="83.25" customHeight="1">
      <c r="A139" s="33" t="s">
        <v>231</v>
      </c>
      <c r="B139" s="14" t="s">
        <v>418</v>
      </c>
      <c r="C139" s="59">
        <v>2210</v>
      </c>
      <c r="D139" s="49"/>
      <c r="E139" s="70">
        <f>SUM(E140:E148)</f>
        <v>2258.0499999999997</v>
      </c>
      <c r="F139" s="58" t="s">
        <v>483</v>
      </c>
      <c r="G139" s="9" t="s">
        <v>484</v>
      </c>
      <c r="H139" s="37"/>
      <c r="J139" s="29">
        <f>2258-63.39</f>
        <v>2194.61</v>
      </c>
    </row>
    <row r="140" spans="1:8" ht="3" customHeight="1" hidden="1">
      <c r="A140" s="33"/>
      <c r="B140" s="14"/>
      <c r="C140" s="59">
        <v>2210</v>
      </c>
      <c r="D140" s="74" t="s">
        <v>171</v>
      </c>
      <c r="E140" s="85">
        <v>237.89</v>
      </c>
      <c r="F140" s="58" t="s">
        <v>483</v>
      </c>
      <c r="G140" s="9" t="s">
        <v>484</v>
      </c>
      <c r="H140" s="37"/>
    </row>
    <row r="141" spans="1:8" ht="17.25" customHeight="1" hidden="1">
      <c r="A141" s="33"/>
      <c r="B141" s="14"/>
      <c r="C141" s="59">
        <v>2210</v>
      </c>
      <c r="D141" s="74" t="s">
        <v>71</v>
      </c>
      <c r="E141" s="85">
        <v>77.84</v>
      </c>
      <c r="F141" s="58" t="s">
        <v>483</v>
      </c>
      <c r="G141" s="9" t="s">
        <v>484</v>
      </c>
      <c r="H141" s="37"/>
    </row>
    <row r="142" spans="1:8" ht="17.25" customHeight="1" hidden="1">
      <c r="A142" s="33"/>
      <c r="B142" s="14"/>
      <c r="C142" s="59">
        <v>2210</v>
      </c>
      <c r="D142" s="74" t="s">
        <v>369</v>
      </c>
      <c r="E142" s="85">
        <v>125.33</v>
      </c>
      <c r="F142" s="58" t="s">
        <v>483</v>
      </c>
      <c r="G142" s="9" t="s">
        <v>484</v>
      </c>
      <c r="H142" s="37"/>
    </row>
    <row r="143" spans="1:8" ht="17.25" customHeight="1" hidden="1">
      <c r="A143" s="33"/>
      <c r="B143" s="14"/>
      <c r="C143" s="59">
        <v>2210</v>
      </c>
      <c r="D143" s="74" t="s">
        <v>72</v>
      </c>
      <c r="E143" s="85">
        <v>1241.86</v>
      </c>
      <c r="F143" s="58" t="s">
        <v>483</v>
      </c>
      <c r="G143" s="9" t="s">
        <v>484</v>
      </c>
      <c r="H143" s="37"/>
    </row>
    <row r="144" spans="1:8" ht="17.25" customHeight="1" hidden="1">
      <c r="A144" s="33"/>
      <c r="B144" s="14"/>
      <c r="C144" s="59">
        <v>2210</v>
      </c>
      <c r="D144" s="74" t="s">
        <v>368</v>
      </c>
      <c r="E144" s="85">
        <v>86.02</v>
      </c>
      <c r="F144" s="58" t="s">
        <v>483</v>
      </c>
      <c r="G144" s="9" t="s">
        <v>484</v>
      </c>
      <c r="H144" s="37"/>
    </row>
    <row r="145" spans="1:8" ht="17.25" customHeight="1" hidden="1">
      <c r="A145" s="33"/>
      <c r="B145" s="14"/>
      <c r="C145" s="59">
        <v>2210</v>
      </c>
      <c r="D145" s="8" t="s">
        <v>170</v>
      </c>
      <c r="E145" s="85">
        <v>180.77</v>
      </c>
      <c r="F145" s="58" t="s">
        <v>483</v>
      </c>
      <c r="G145" s="9" t="s">
        <v>484</v>
      </c>
      <c r="H145" s="37"/>
    </row>
    <row r="146" spans="1:8" ht="17.25" customHeight="1" hidden="1">
      <c r="A146" s="33"/>
      <c r="B146" s="14"/>
      <c r="C146" s="59">
        <v>2210</v>
      </c>
      <c r="D146" s="95" t="s">
        <v>365</v>
      </c>
      <c r="E146" s="85">
        <v>63.39</v>
      </c>
      <c r="F146" s="58" t="s">
        <v>483</v>
      </c>
      <c r="G146" s="9" t="s">
        <v>484</v>
      </c>
      <c r="H146" s="37"/>
    </row>
    <row r="147" spans="1:8" ht="17.25" customHeight="1" hidden="1">
      <c r="A147" s="33"/>
      <c r="B147" s="14"/>
      <c r="C147" s="59">
        <v>2210</v>
      </c>
      <c r="D147" s="107" t="s">
        <v>47</v>
      </c>
      <c r="E147" s="105"/>
      <c r="F147" s="58" t="s">
        <v>483</v>
      </c>
      <c r="G147" s="9" t="s">
        <v>484</v>
      </c>
      <c r="H147" s="37"/>
    </row>
    <row r="148" spans="1:8" ht="15" customHeight="1" hidden="1">
      <c r="A148" s="34"/>
      <c r="B148" s="14"/>
      <c r="C148" s="59">
        <v>2210</v>
      </c>
      <c r="D148" s="95" t="s">
        <v>321</v>
      </c>
      <c r="E148" s="85">
        <f>40.66+204.29</f>
        <v>244.95</v>
      </c>
      <c r="F148" s="58" t="s">
        <v>483</v>
      </c>
      <c r="G148" s="9" t="s">
        <v>484</v>
      </c>
      <c r="H148" s="12"/>
    </row>
    <row r="149" spans="1:8" ht="1.5" customHeight="1" hidden="1">
      <c r="A149" s="33" t="s">
        <v>267</v>
      </c>
      <c r="B149" s="14" t="s">
        <v>390</v>
      </c>
      <c r="C149" s="59">
        <v>2210</v>
      </c>
      <c r="D149" s="49"/>
      <c r="E149" s="88">
        <f>SUM(E150)</f>
        <v>0</v>
      </c>
      <c r="F149" s="58" t="s">
        <v>483</v>
      </c>
      <c r="G149" s="9" t="s">
        <v>484</v>
      </c>
      <c r="H149" s="37"/>
    </row>
    <row r="150" spans="1:8" ht="0.75" customHeight="1" hidden="1">
      <c r="A150" s="34"/>
      <c r="B150" s="15"/>
      <c r="C150" s="59">
        <v>2210</v>
      </c>
      <c r="D150" s="79" t="s">
        <v>184</v>
      </c>
      <c r="E150" s="75"/>
      <c r="F150" s="58" t="s">
        <v>483</v>
      </c>
      <c r="G150" s="9" t="s">
        <v>484</v>
      </c>
      <c r="H150" s="12"/>
    </row>
    <row r="151" spans="1:8" ht="41.25" customHeight="1" hidden="1">
      <c r="A151" s="33" t="s">
        <v>49</v>
      </c>
      <c r="B151" s="14" t="s">
        <v>391</v>
      </c>
      <c r="C151" s="59">
        <v>2210</v>
      </c>
      <c r="D151" s="49"/>
      <c r="E151" s="88">
        <f>SUM(E152)</f>
        <v>0</v>
      </c>
      <c r="F151" s="58" t="s">
        <v>483</v>
      </c>
      <c r="G151" s="9" t="s">
        <v>484</v>
      </c>
      <c r="H151" s="37"/>
    </row>
    <row r="152" spans="1:8" ht="25.5" hidden="1">
      <c r="A152" s="34"/>
      <c r="B152" s="15"/>
      <c r="C152" s="59"/>
      <c r="D152" s="79" t="s">
        <v>185</v>
      </c>
      <c r="E152" s="73"/>
      <c r="F152" s="58" t="s">
        <v>483</v>
      </c>
      <c r="G152" s="9" t="s">
        <v>484</v>
      </c>
      <c r="H152" s="12"/>
    </row>
    <row r="153" spans="1:8" ht="36" customHeight="1">
      <c r="A153" s="33" t="s">
        <v>253</v>
      </c>
      <c r="B153" s="14" t="s">
        <v>419</v>
      </c>
      <c r="C153" s="59">
        <v>2210</v>
      </c>
      <c r="D153" s="49"/>
      <c r="E153" s="70">
        <f>SUM(E154:E154)</f>
        <v>4213.44</v>
      </c>
      <c r="F153" s="58" t="s">
        <v>483</v>
      </c>
      <c r="G153" s="9" t="s">
        <v>484</v>
      </c>
      <c r="H153" s="37"/>
    </row>
    <row r="154" spans="1:8" ht="29.25" customHeight="1" hidden="1">
      <c r="A154" s="34"/>
      <c r="B154" s="14"/>
      <c r="C154" s="59">
        <v>2210</v>
      </c>
      <c r="D154" s="82" t="s">
        <v>359</v>
      </c>
      <c r="E154" s="85">
        <v>4213.44</v>
      </c>
      <c r="F154" s="58" t="s">
        <v>483</v>
      </c>
      <c r="G154" s="9" t="s">
        <v>484</v>
      </c>
      <c r="H154" s="12"/>
    </row>
    <row r="155" spans="1:8" ht="45.75" customHeight="1">
      <c r="A155" s="33" t="s">
        <v>269</v>
      </c>
      <c r="B155" s="96" t="s">
        <v>420</v>
      </c>
      <c r="C155" s="59">
        <v>2210</v>
      </c>
      <c r="D155" s="49"/>
      <c r="E155" s="70">
        <f>E156</f>
        <v>698.1</v>
      </c>
      <c r="F155" s="58" t="s">
        <v>483</v>
      </c>
      <c r="G155" s="9" t="s">
        <v>484</v>
      </c>
      <c r="H155" s="37"/>
    </row>
    <row r="156" spans="1:8" ht="299.25" hidden="1">
      <c r="A156" s="34"/>
      <c r="B156" s="96"/>
      <c r="C156" s="59">
        <v>2210</v>
      </c>
      <c r="D156" s="82" t="s">
        <v>66</v>
      </c>
      <c r="E156" s="85">
        <f>412.16+285.94</f>
        <v>698.1</v>
      </c>
      <c r="F156" s="58" t="s">
        <v>483</v>
      </c>
      <c r="G156" s="9" t="s">
        <v>484</v>
      </c>
      <c r="H156" s="12"/>
    </row>
    <row r="157" spans="1:8" ht="42.75" customHeight="1">
      <c r="A157" s="33" t="s">
        <v>272</v>
      </c>
      <c r="B157" s="14" t="s">
        <v>421</v>
      </c>
      <c r="C157" s="59">
        <v>2210</v>
      </c>
      <c r="D157" s="49"/>
      <c r="E157" s="70">
        <f>SUM(E158:E160)</f>
        <v>107.52</v>
      </c>
      <c r="F157" s="58" t="s">
        <v>483</v>
      </c>
      <c r="G157" s="9" t="s">
        <v>484</v>
      </c>
      <c r="H157" s="12"/>
    </row>
    <row r="158" spans="1:8" ht="0.75" customHeight="1">
      <c r="A158" s="33"/>
      <c r="B158" s="14"/>
      <c r="C158" s="59">
        <v>2210</v>
      </c>
      <c r="D158" s="82" t="s">
        <v>113</v>
      </c>
      <c r="E158" s="85">
        <v>107.52</v>
      </c>
      <c r="F158" s="58" t="s">
        <v>483</v>
      </c>
      <c r="G158" s="9" t="s">
        <v>484</v>
      </c>
      <c r="H158" s="12"/>
    </row>
    <row r="159" spans="1:8" ht="236.25" hidden="1">
      <c r="A159" s="33"/>
      <c r="B159" s="14"/>
      <c r="C159" s="59">
        <v>2210</v>
      </c>
      <c r="D159" s="82" t="s">
        <v>97</v>
      </c>
      <c r="E159" s="85"/>
      <c r="F159" s="58" t="s">
        <v>483</v>
      </c>
      <c r="G159" s="9" t="s">
        <v>484</v>
      </c>
      <c r="H159" s="12"/>
    </row>
    <row r="160" spans="1:8" ht="409.5" hidden="1">
      <c r="A160" s="34"/>
      <c r="B160" s="14"/>
      <c r="C160" s="59">
        <v>2210</v>
      </c>
      <c r="D160" s="82" t="s">
        <v>275</v>
      </c>
      <c r="E160" s="85"/>
      <c r="F160" s="58" t="s">
        <v>483</v>
      </c>
      <c r="G160" s="9" t="s">
        <v>484</v>
      </c>
      <c r="H160" s="12"/>
    </row>
    <row r="161" spans="1:8" ht="84.75" customHeight="1">
      <c r="A161" s="33" t="s">
        <v>254</v>
      </c>
      <c r="B161" s="14" t="s">
        <v>422</v>
      </c>
      <c r="C161" s="59">
        <v>2210</v>
      </c>
      <c r="D161" s="49"/>
      <c r="E161" s="70">
        <f>SUM(E162:E166)</f>
        <v>1538.54</v>
      </c>
      <c r="F161" s="58" t="s">
        <v>483</v>
      </c>
      <c r="G161" s="9" t="s">
        <v>484</v>
      </c>
      <c r="H161" s="37"/>
    </row>
    <row r="162" spans="1:8" ht="25.5" hidden="1">
      <c r="A162" s="34"/>
      <c r="B162" s="14"/>
      <c r="C162" s="59">
        <v>2210</v>
      </c>
      <c r="D162" s="79" t="s">
        <v>124</v>
      </c>
      <c r="E162" s="75">
        <v>972.72</v>
      </c>
      <c r="F162" s="58" t="s">
        <v>483</v>
      </c>
      <c r="G162" s="9" t="s">
        <v>484</v>
      </c>
      <c r="H162" s="12"/>
    </row>
    <row r="163" spans="1:8" ht="25.5" hidden="1">
      <c r="A163" s="34"/>
      <c r="B163" s="14"/>
      <c r="C163" s="59">
        <v>2210</v>
      </c>
      <c r="D163" s="79" t="s">
        <v>67</v>
      </c>
      <c r="E163" s="75">
        <v>169.3</v>
      </c>
      <c r="F163" s="58" t="s">
        <v>483</v>
      </c>
      <c r="G163" s="9" t="s">
        <v>484</v>
      </c>
      <c r="H163" s="12"/>
    </row>
    <row r="164" spans="1:8" ht="25.5" hidden="1">
      <c r="A164" s="34"/>
      <c r="B164" s="14"/>
      <c r="C164" s="59">
        <v>2210</v>
      </c>
      <c r="D164" s="79" t="s">
        <v>367</v>
      </c>
      <c r="E164" s="75">
        <v>88.07</v>
      </c>
      <c r="F164" s="58" t="s">
        <v>483</v>
      </c>
      <c r="G164" s="9" t="s">
        <v>484</v>
      </c>
      <c r="H164" s="12"/>
    </row>
    <row r="165" spans="1:8" ht="25.5" hidden="1">
      <c r="A165" s="34"/>
      <c r="B165" s="14"/>
      <c r="C165" s="59">
        <v>2210</v>
      </c>
      <c r="D165" s="79" t="s">
        <v>125</v>
      </c>
      <c r="E165" s="75">
        <v>147.17</v>
      </c>
      <c r="F165" s="58" t="s">
        <v>483</v>
      </c>
      <c r="G165" s="9" t="s">
        <v>484</v>
      </c>
      <c r="H165" s="12"/>
    </row>
    <row r="166" spans="1:8" ht="15" customHeight="1" hidden="1">
      <c r="A166" s="34"/>
      <c r="B166" s="14"/>
      <c r="C166" s="59">
        <v>2210</v>
      </c>
      <c r="D166" s="79" t="s">
        <v>129</v>
      </c>
      <c r="E166" s="75">
        <v>161.28</v>
      </c>
      <c r="F166" s="58" t="s">
        <v>483</v>
      </c>
      <c r="G166" s="9" t="s">
        <v>484</v>
      </c>
      <c r="H166" s="12"/>
    </row>
    <row r="167" spans="1:8" ht="56.25" hidden="1">
      <c r="A167" s="33" t="s">
        <v>223</v>
      </c>
      <c r="B167" s="14" t="s">
        <v>216</v>
      </c>
      <c r="C167" s="59">
        <v>2210</v>
      </c>
      <c r="D167" s="49"/>
      <c r="E167" s="100">
        <f>SUM(E168:E171)</f>
        <v>0</v>
      </c>
      <c r="F167" s="58" t="s">
        <v>483</v>
      </c>
      <c r="G167" s="9" t="s">
        <v>484</v>
      </c>
      <c r="H167" s="37"/>
    </row>
    <row r="168" spans="1:8" ht="330.75" hidden="1">
      <c r="A168" s="34"/>
      <c r="B168" s="14"/>
      <c r="C168" s="59">
        <v>2210</v>
      </c>
      <c r="D168" s="95" t="s">
        <v>217</v>
      </c>
      <c r="E168" s="75"/>
      <c r="F168" s="58" t="s">
        <v>483</v>
      </c>
      <c r="G168" s="9" t="s">
        <v>484</v>
      </c>
      <c r="H168" s="12"/>
    </row>
    <row r="169" spans="1:8" ht="315" hidden="1">
      <c r="A169" s="34"/>
      <c r="B169" s="14"/>
      <c r="C169" s="59">
        <v>2210</v>
      </c>
      <c r="D169" s="95" t="s">
        <v>221</v>
      </c>
      <c r="E169" s="75"/>
      <c r="F169" s="58" t="s">
        <v>483</v>
      </c>
      <c r="G169" s="9" t="s">
        <v>484</v>
      </c>
      <c r="H169" s="12"/>
    </row>
    <row r="170" spans="1:8" ht="346.5" hidden="1">
      <c r="A170" s="34"/>
      <c r="B170" s="14"/>
      <c r="C170" s="59">
        <v>2210</v>
      </c>
      <c r="D170" s="95" t="s">
        <v>218</v>
      </c>
      <c r="E170" s="75"/>
      <c r="F170" s="58" t="s">
        <v>483</v>
      </c>
      <c r="G170" s="9" t="s">
        <v>484</v>
      </c>
      <c r="H170" s="12"/>
    </row>
    <row r="171" spans="1:8" ht="346.5" hidden="1">
      <c r="A171" s="34"/>
      <c r="B171" s="14"/>
      <c r="C171" s="59">
        <v>2210</v>
      </c>
      <c r="D171" s="95" t="s">
        <v>222</v>
      </c>
      <c r="E171" s="75"/>
      <c r="F171" s="58" t="s">
        <v>483</v>
      </c>
      <c r="G171" s="9" t="s">
        <v>484</v>
      </c>
      <c r="H171" s="12"/>
    </row>
    <row r="172" spans="1:8" ht="25.5" hidden="1">
      <c r="A172" s="33" t="s">
        <v>262</v>
      </c>
      <c r="B172" s="14" t="s">
        <v>264</v>
      </c>
      <c r="C172" s="59">
        <v>2210</v>
      </c>
      <c r="D172" s="95"/>
      <c r="E172" s="100">
        <f>E173</f>
        <v>0</v>
      </c>
      <c r="F172" s="58" t="s">
        <v>483</v>
      </c>
      <c r="G172" s="9" t="s">
        <v>484</v>
      </c>
      <c r="H172" s="12"/>
    </row>
    <row r="173" spans="1:8" ht="236.25" hidden="1">
      <c r="A173" s="34"/>
      <c r="B173" s="14"/>
      <c r="C173" s="59">
        <v>2210</v>
      </c>
      <c r="D173" s="95" t="s">
        <v>263</v>
      </c>
      <c r="E173" s="75"/>
      <c r="F173" s="58" t="s">
        <v>483</v>
      </c>
      <c r="G173" s="9" t="s">
        <v>484</v>
      </c>
      <c r="H173" s="12"/>
    </row>
    <row r="174" spans="1:8" ht="79.5" customHeight="1">
      <c r="A174" s="37" t="s">
        <v>212</v>
      </c>
      <c r="B174" s="11" t="s">
        <v>423</v>
      </c>
      <c r="C174" s="59">
        <v>2210</v>
      </c>
      <c r="D174" s="49"/>
      <c r="E174" s="108">
        <f>SUM(E175:E177)</f>
        <v>582.02</v>
      </c>
      <c r="F174" s="58" t="s">
        <v>483</v>
      </c>
      <c r="G174" s="9" t="s">
        <v>484</v>
      </c>
      <c r="H174" s="37"/>
    </row>
    <row r="175" spans="1:8" ht="362.25" hidden="1">
      <c r="A175" s="34"/>
      <c r="B175" s="14"/>
      <c r="C175" s="59">
        <v>2210</v>
      </c>
      <c r="D175" s="82" t="s">
        <v>73</v>
      </c>
      <c r="E175" s="75">
        <v>403.2</v>
      </c>
      <c r="F175" s="58" t="s">
        <v>483</v>
      </c>
      <c r="G175" s="9" t="s">
        <v>484</v>
      </c>
      <c r="H175" s="12"/>
    </row>
    <row r="176" spans="1:8" ht="315" hidden="1">
      <c r="A176" s="34"/>
      <c r="B176" s="14"/>
      <c r="C176" s="59">
        <v>2210</v>
      </c>
      <c r="D176" s="82" t="s">
        <v>362</v>
      </c>
      <c r="E176" s="75">
        <v>83.06</v>
      </c>
      <c r="F176" s="58" t="s">
        <v>483</v>
      </c>
      <c r="G176" s="9" t="s">
        <v>484</v>
      </c>
      <c r="H176" s="12"/>
    </row>
    <row r="177" spans="1:8" ht="12.75" customHeight="1" hidden="1">
      <c r="A177" s="34"/>
      <c r="B177" s="14"/>
      <c r="C177" s="59">
        <v>2210</v>
      </c>
      <c r="D177" s="82" t="s">
        <v>112</v>
      </c>
      <c r="E177" s="75">
        <v>95.76</v>
      </c>
      <c r="F177" s="58" t="s">
        <v>483</v>
      </c>
      <c r="G177" s="9" t="s">
        <v>484</v>
      </c>
      <c r="H177" s="12"/>
    </row>
    <row r="178" spans="1:8" ht="42.75" customHeight="1" hidden="1">
      <c r="A178" s="33" t="s">
        <v>51</v>
      </c>
      <c r="B178" s="14" t="s">
        <v>392</v>
      </c>
      <c r="C178" s="59">
        <v>2210</v>
      </c>
      <c r="D178" s="104"/>
      <c r="E178" s="109">
        <f>E179</f>
        <v>0</v>
      </c>
      <c r="F178" s="58" t="s">
        <v>483</v>
      </c>
      <c r="G178" s="9" t="s">
        <v>484</v>
      </c>
      <c r="H178" s="12"/>
    </row>
    <row r="179" spans="1:8" ht="21" customHeight="1" hidden="1">
      <c r="A179" s="34"/>
      <c r="B179" s="14"/>
      <c r="C179" s="59">
        <v>2210</v>
      </c>
      <c r="D179" s="104" t="s">
        <v>52</v>
      </c>
      <c r="E179" s="73"/>
      <c r="F179" s="58" t="s">
        <v>483</v>
      </c>
      <c r="G179" s="9" t="s">
        <v>484</v>
      </c>
      <c r="H179" s="12"/>
    </row>
    <row r="180" spans="1:8" ht="44.25" customHeight="1" hidden="1">
      <c r="A180" s="33" t="s">
        <v>273</v>
      </c>
      <c r="B180" s="14" t="s">
        <v>393</v>
      </c>
      <c r="C180" s="59">
        <v>2210</v>
      </c>
      <c r="D180" s="49"/>
      <c r="E180" s="70">
        <f>SUM(E181)</f>
        <v>0</v>
      </c>
      <c r="F180" s="58" t="s">
        <v>483</v>
      </c>
      <c r="G180" s="9" t="s">
        <v>484</v>
      </c>
      <c r="H180" s="12"/>
    </row>
    <row r="181" spans="1:8" ht="409.5" hidden="1">
      <c r="A181" s="34"/>
      <c r="B181" s="14"/>
      <c r="C181" s="59">
        <v>2210</v>
      </c>
      <c r="D181" s="104" t="s">
        <v>276</v>
      </c>
      <c r="E181" s="110"/>
      <c r="F181" s="58" t="s">
        <v>483</v>
      </c>
      <c r="G181" s="9" t="s">
        <v>484</v>
      </c>
      <c r="H181" s="12"/>
    </row>
    <row r="182" spans="1:8" ht="25.5" hidden="1">
      <c r="A182" s="33" t="s">
        <v>327</v>
      </c>
      <c r="B182" s="14" t="s">
        <v>394</v>
      </c>
      <c r="C182" s="59">
        <v>2210</v>
      </c>
      <c r="D182" s="49"/>
      <c r="E182" s="111">
        <f>E183</f>
        <v>0</v>
      </c>
      <c r="F182" s="58" t="s">
        <v>483</v>
      </c>
      <c r="G182" s="9" t="s">
        <v>484</v>
      </c>
      <c r="H182" s="37"/>
    </row>
    <row r="183" spans="2:8" ht="173.25" hidden="1">
      <c r="B183" s="14"/>
      <c r="C183" s="59">
        <v>2210</v>
      </c>
      <c r="D183" s="104" t="s">
        <v>328</v>
      </c>
      <c r="E183" s="112"/>
      <c r="F183" s="58" t="s">
        <v>483</v>
      </c>
      <c r="G183" s="9" t="s">
        <v>484</v>
      </c>
      <c r="H183" s="12"/>
    </row>
    <row r="184" spans="1:8" ht="46.5" customHeight="1" hidden="1">
      <c r="A184" s="33" t="s">
        <v>274</v>
      </c>
      <c r="B184" s="14" t="s">
        <v>395</v>
      </c>
      <c r="C184" s="59">
        <v>2210</v>
      </c>
      <c r="D184" s="49"/>
      <c r="E184" s="111">
        <f>E185</f>
        <v>0</v>
      </c>
      <c r="F184" s="58" t="s">
        <v>483</v>
      </c>
      <c r="G184" s="9" t="s">
        <v>484</v>
      </c>
      <c r="H184" s="37"/>
    </row>
    <row r="185" spans="1:8" ht="0.75" customHeight="1" hidden="1">
      <c r="A185" s="34"/>
      <c r="B185" s="14"/>
      <c r="C185" s="59">
        <v>2210</v>
      </c>
      <c r="D185" s="82" t="s">
        <v>277</v>
      </c>
      <c r="E185" s="90"/>
      <c r="F185" s="58" t="s">
        <v>483</v>
      </c>
      <c r="G185" s="9" t="s">
        <v>484</v>
      </c>
      <c r="H185" s="12"/>
    </row>
    <row r="186" spans="1:8" ht="45.75" customHeight="1" hidden="1">
      <c r="A186" s="36" t="s">
        <v>204</v>
      </c>
      <c r="B186" s="14" t="s">
        <v>396</v>
      </c>
      <c r="C186" s="59">
        <v>2210</v>
      </c>
      <c r="D186" s="49"/>
      <c r="E186" s="113">
        <f>E187</f>
        <v>0</v>
      </c>
      <c r="F186" s="58" t="s">
        <v>483</v>
      </c>
      <c r="G186" s="9" t="s">
        <v>484</v>
      </c>
      <c r="H186" s="37"/>
    </row>
    <row r="187" spans="1:8" ht="267.75" hidden="1">
      <c r="A187" s="34"/>
      <c r="B187" s="14"/>
      <c r="C187" s="59">
        <v>2210</v>
      </c>
      <c r="D187" s="104" t="s">
        <v>182</v>
      </c>
      <c r="E187" s="112"/>
      <c r="F187" s="58" t="s">
        <v>483</v>
      </c>
      <c r="G187" s="9" t="s">
        <v>484</v>
      </c>
      <c r="H187" s="12"/>
    </row>
    <row r="188" spans="1:8" ht="37.5" hidden="1">
      <c r="A188" s="40" t="s">
        <v>306</v>
      </c>
      <c r="B188" s="11" t="s">
        <v>397</v>
      </c>
      <c r="C188" s="59">
        <v>2210</v>
      </c>
      <c r="D188" s="115"/>
      <c r="E188" s="113">
        <f>E189</f>
        <v>0</v>
      </c>
      <c r="F188" s="58" t="s">
        <v>483</v>
      </c>
      <c r="G188" s="9" t="s">
        <v>484</v>
      </c>
      <c r="H188" s="12"/>
    </row>
    <row r="189" spans="1:8" ht="409.5" hidden="1">
      <c r="A189" s="40"/>
      <c r="B189" s="11"/>
      <c r="C189" s="59">
        <v>2210</v>
      </c>
      <c r="D189" s="114" t="s">
        <v>307</v>
      </c>
      <c r="E189" s="112"/>
      <c r="F189" s="58" t="s">
        <v>483</v>
      </c>
      <c r="G189" s="9" t="s">
        <v>484</v>
      </c>
      <c r="H189" s="12"/>
    </row>
    <row r="190" spans="1:8" ht="25.5" hidden="1">
      <c r="A190" s="40" t="s">
        <v>308</v>
      </c>
      <c r="B190" s="11" t="s">
        <v>398</v>
      </c>
      <c r="C190" s="59">
        <v>2210</v>
      </c>
      <c r="D190" s="182"/>
      <c r="E190" s="113" t="e">
        <f>#REF!</f>
        <v>#REF!</v>
      </c>
      <c r="F190" s="58" t="s">
        <v>483</v>
      </c>
      <c r="G190" s="9" t="s">
        <v>484</v>
      </c>
      <c r="H190" s="12"/>
    </row>
    <row r="191" spans="1:8" ht="54.75" customHeight="1">
      <c r="A191" s="40" t="s">
        <v>318</v>
      </c>
      <c r="B191" s="11" t="s">
        <v>424</v>
      </c>
      <c r="C191" s="59">
        <v>2210</v>
      </c>
      <c r="E191" s="111">
        <f>E192</f>
        <v>5191.200000000001</v>
      </c>
      <c r="F191" s="58" t="s">
        <v>483</v>
      </c>
      <c r="G191" s="9" t="s">
        <v>484</v>
      </c>
      <c r="H191" s="12"/>
    </row>
    <row r="192" spans="1:8" ht="409.5" hidden="1">
      <c r="A192" s="40"/>
      <c r="B192" s="21"/>
      <c r="C192" s="59">
        <v>2210</v>
      </c>
      <c r="D192" s="115" t="s">
        <v>370</v>
      </c>
      <c r="E192" s="90">
        <f>1478.4+1478.4+756+1478.4</f>
        <v>5191.200000000001</v>
      </c>
      <c r="F192" s="58" t="s">
        <v>483</v>
      </c>
      <c r="G192" s="9" t="s">
        <v>484</v>
      </c>
      <c r="H192" s="12"/>
    </row>
    <row r="193" spans="1:8" ht="76.5" customHeight="1">
      <c r="A193" s="41" t="s">
        <v>323</v>
      </c>
      <c r="B193" s="14" t="s">
        <v>425</v>
      </c>
      <c r="C193" s="59">
        <v>2210</v>
      </c>
      <c r="D193" s="115"/>
      <c r="E193" s="111">
        <f>SUM(E194:E196)</f>
        <v>7758.240000000001</v>
      </c>
      <c r="F193" s="58" t="s">
        <v>483</v>
      </c>
      <c r="G193" s="9" t="s">
        <v>484</v>
      </c>
      <c r="H193" s="12"/>
    </row>
    <row r="194" spans="1:8" ht="346.5" hidden="1">
      <c r="A194" s="42"/>
      <c r="B194" s="14"/>
      <c r="C194" s="59">
        <v>2210</v>
      </c>
      <c r="D194" s="115" t="s">
        <v>361</v>
      </c>
      <c r="E194" s="90">
        <v>70.56</v>
      </c>
      <c r="F194" s="58" t="s">
        <v>483</v>
      </c>
      <c r="G194" s="9" t="s">
        <v>484</v>
      </c>
      <c r="H194" s="12"/>
    </row>
    <row r="195" spans="1:8" ht="409.5" hidden="1">
      <c r="A195" s="42"/>
      <c r="B195" s="14"/>
      <c r="C195" s="59">
        <v>2210</v>
      </c>
      <c r="D195" s="115" t="s">
        <v>366</v>
      </c>
      <c r="E195" s="90">
        <v>7418.88</v>
      </c>
      <c r="F195" s="58" t="s">
        <v>483</v>
      </c>
      <c r="G195" s="9" t="s">
        <v>484</v>
      </c>
      <c r="H195" s="12"/>
    </row>
    <row r="196" spans="2:8" ht="299.25" hidden="1">
      <c r="B196" s="14"/>
      <c r="C196" s="59">
        <v>2210</v>
      </c>
      <c r="D196" s="115" t="s">
        <v>360</v>
      </c>
      <c r="E196" s="90">
        <v>268.8</v>
      </c>
      <c r="F196" s="58" t="s">
        <v>483</v>
      </c>
      <c r="G196" s="9" t="s">
        <v>484</v>
      </c>
      <c r="H196" s="12"/>
    </row>
    <row r="197" spans="2:8" ht="54.75" customHeight="1">
      <c r="B197" s="14" t="s">
        <v>477</v>
      </c>
      <c r="C197" s="59">
        <v>2210</v>
      </c>
      <c r="D197" s="116"/>
      <c r="E197" s="113">
        <f>E198</f>
        <v>900</v>
      </c>
      <c r="F197" s="58" t="s">
        <v>483</v>
      </c>
      <c r="G197" s="9" t="s">
        <v>484</v>
      </c>
      <c r="H197" s="37"/>
    </row>
    <row r="198" spans="2:8" ht="409.5" hidden="1">
      <c r="B198" s="14"/>
      <c r="C198" s="59"/>
      <c r="D198" s="115" t="s">
        <v>307</v>
      </c>
      <c r="E198" s="90">
        <v>900</v>
      </c>
      <c r="F198" s="58" t="s">
        <v>483</v>
      </c>
      <c r="G198" s="9" t="s">
        <v>484</v>
      </c>
      <c r="H198" s="12"/>
    </row>
    <row r="199" spans="2:8" ht="25.5" hidden="1">
      <c r="B199" s="14"/>
      <c r="C199" s="59"/>
      <c r="D199" s="115"/>
      <c r="E199" s="90"/>
      <c r="F199" s="58" t="s">
        <v>483</v>
      </c>
      <c r="G199" s="9" t="s">
        <v>484</v>
      </c>
      <c r="H199" s="12"/>
    </row>
    <row r="200" spans="1:8" ht="54.75" customHeight="1">
      <c r="A200" s="38" t="s">
        <v>308</v>
      </c>
      <c r="B200" s="11" t="s">
        <v>472</v>
      </c>
      <c r="C200" s="59">
        <v>2210</v>
      </c>
      <c r="D200" s="182"/>
      <c r="E200" s="117">
        <f>E201</f>
        <v>10000</v>
      </c>
      <c r="F200" s="58" t="s">
        <v>483</v>
      </c>
      <c r="G200" s="9" t="s">
        <v>484</v>
      </c>
      <c r="H200" s="12"/>
    </row>
    <row r="201" spans="1:8" ht="0.75" customHeight="1" hidden="1">
      <c r="A201" s="43"/>
      <c r="B201" s="24" t="s">
        <v>456</v>
      </c>
      <c r="C201" s="59">
        <v>2210</v>
      </c>
      <c r="D201" s="183" t="s">
        <v>309</v>
      </c>
      <c r="E201" s="90">
        <v>10000</v>
      </c>
      <c r="F201" s="58" t="s">
        <v>483</v>
      </c>
      <c r="G201" s="9" t="s">
        <v>484</v>
      </c>
      <c r="H201" s="12"/>
    </row>
    <row r="202" spans="1:8" ht="45.75" customHeight="1">
      <c r="A202" s="38" t="s">
        <v>204</v>
      </c>
      <c r="B202" s="14" t="s">
        <v>469</v>
      </c>
      <c r="C202" s="59">
        <v>2210</v>
      </c>
      <c r="D202" s="49"/>
      <c r="E202" s="117">
        <f>E203</f>
        <v>7100</v>
      </c>
      <c r="F202" s="58" t="s">
        <v>483</v>
      </c>
      <c r="G202" s="9" t="s">
        <v>484</v>
      </c>
      <c r="H202" s="12"/>
    </row>
    <row r="203" spans="2:8" ht="0.75" customHeight="1" hidden="1">
      <c r="B203" s="24" t="s">
        <v>456</v>
      </c>
      <c r="C203" s="59">
        <v>2210</v>
      </c>
      <c r="D203" s="104" t="s">
        <v>182</v>
      </c>
      <c r="E203" s="90">
        <f>1700+1500+500+1400+300+600+600+500</f>
        <v>7100</v>
      </c>
      <c r="F203" s="58" t="s">
        <v>483</v>
      </c>
      <c r="G203" s="9" t="s">
        <v>484</v>
      </c>
      <c r="H203" s="12"/>
    </row>
    <row r="204" spans="2:8" ht="37.5">
      <c r="B204" s="11" t="s">
        <v>470</v>
      </c>
      <c r="C204" s="59"/>
      <c r="D204" s="104"/>
      <c r="E204" s="90">
        <f>E205</f>
        <v>10000</v>
      </c>
      <c r="F204" s="58" t="s">
        <v>483</v>
      </c>
      <c r="G204" s="9" t="s">
        <v>484</v>
      </c>
      <c r="H204" s="12"/>
    </row>
    <row r="205" spans="2:8" ht="0.75" customHeight="1">
      <c r="B205" s="24" t="s">
        <v>456</v>
      </c>
      <c r="C205" s="59"/>
      <c r="D205" s="104" t="s">
        <v>459</v>
      </c>
      <c r="E205" s="90">
        <v>10000</v>
      </c>
      <c r="F205" s="1"/>
      <c r="G205" s="1"/>
      <c r="H205" s="12"/>
    </row>
    <row r="206" spans="2:8" ht="18.75" customHeight="1">
      <c r="B206" s="118" t="s">
        <v>175</v>
      </c>
      <c r="C206" s="61">
        <v>2230</v>
      </c>
      <c r="D206" s="119"/>
      <c r="E206" s="120">
        <f>E207+E209+E211+E214+E216</f>
        <v>0</v>
      </c>
      <c r="F206" s="37"/>
      <c r="G206" s="37"/>
      <c r="H206" s="37"/>
    </row>
    <row r="207" spans="1:8" ht="42.75" customHeight="1" hidden="1">
      <c r="A207" s="33" t="s">
        <v>205</v>
      </c>
      <c r="B207" s="44" t="s">
        <v>53</v>
      </c>
      <c r="C207" s="61">
        <v>2230</v>
      </c>
      <c r="D207" s="119"/>
      <c r="E207" s="121">
        <f>E208</f>
        <v>0</v>
      </c>
      <c r="F207" s="37"/>
      <c r="G207" s="37"/>
      <c r="H207" s="37"/>
    </row>
    <row r="208" spans="1:8" ht="101.25" hidden="1">
      <c r="A208" s="34"/>
      <c r="B208" s="44"/>
      <c r="C208" s="61">
        <v>2230</v>
      </c>
      <c r="D208" s="122" t="s">
        <v>181</v>
      </c>
      <c r="E208" s="123">
        <v>0</v>
      </c>
      <c r="F208" s="1"/>
      <c r="G208" s="1"/>
      <c r="H208" s="12"/>
    </row>
    <row r="209" spans="1:8" ht="20.25" hidden="1">
      <c r="A209" s="33" t="s">
        <v>206</v>
      </c>
      <c r="B209" s="44" t="s">
        <v>54</v>
      </c>
      <c r="C209" s="61">
        <v>2230</v>
      </c>
      <c r="D209" s="119"/>
      <c r="E209" s="121">
        <f>E210</f>
        <v>0</v>
      </c>
      <c r="F209" s="37"/>
      <c r="G209" s="37"/>
      <c r="H209" s="37"/>
    </row>
    <row r="210" spans="1:8" ht="263.25" hidden="1">
      <c r="A210" s="34"/>
      <c r="B210" s="44"/>
      <c r="C210" s="61">
        <v>2230</v>
      </c>
      <c r="D210" s="122" t="s">
        <v>176</v>
      </c>
      <c r="E210" s="121">
        <v>0</v>
      </c>
      <c r="F210" s="1"/>
      <c r="G210" s="1"/>
      <c r="H210" s="12"/>
    </row>
    <row r="211" spans="1:8" ht="20.25" hidden="1">
      <c r="A211" s="33" t="s">
        <v>207</v>
      </c>
      <c r="B211" s="44" t="s">
        <v>55</v>
      </c>
      <c r="C211" s="61">
        <v>2230</v>
      </c>
      <c r="D211" s="119"/>
      <c r="E211" s="121">
        <f>E212+E213</f>
        <v>0</v>
      </c>
      <c r="F211" s="37"/>
      <c r="G211" s="37"/>
      <c r="H211" s="37"/>
    </row>
    <row r="212" spans="1:8" ht="344.25" hidden="1">
      <c r="A212" s="34"/>
      <c r="B212" s="44"/>
      <c r="C212" s="61">
        <v>2230</v>
      </c>
      <c r="D212" s="122" t="s">
        <v>180</v>
      </c>
      <c r="E212" s="123">
        <v>0</v>
      </c>
      <c r="F212" s="1"/>
      <c r="G212" s="1"/>
      <c r="H212" s="12"/>
    </row>
    <row r="213" spans="1:8" ht="141.75" hidden="1">
      <c r="A213" s="34"/>
      <c r="B213" s="44"/>
      <c r="C213" s="61">
        <v>2230</v>
      </c>
      <c r="D213" s="122" t="s">
        <v>179</v>
      </c>
      <c r="E213" s="123">
        <v>0</v>
      </c>
      <c r="F213" s="1"/>
      <c r="G213" s="1"/>
      <c r="H213" s="12"/>
    </row>
    <row r="214" spans="1:8" ht="20.25" hidden="1">
      <c r="A214" s="33" t="s">
        <v>208</v>
      </c>
      <c r="B214" s="44" t="s">
        <v>209</v>
      </c>
      <c r="C214" s="61">
        <v>2230</v>
      </c>
      <c r="D214" s="119"/>
      <c r="E214" s="120">
        <f>E215</f>
        <v>0</v>
      </c>
      <c r="F214" s="37"/>
      <c r="G214" s="37"/>
      <c r="H214" s="37"/>
    </row>
    <row r="215" spans="1:8" ht="81" hidden="1">
      <c r="A215" s="34"/>
      <c r="B215" s="44"/>
      <c r="C215" s="61">
        <v>2230</v>
      </c>
      <c r="D215" s="119" t="s">
        <v>177</v>
      </c>
      <c r="E215" s="121">
        <v>0</v>
      </c>
      <c r="F215" s="1"/>
      <c r="G215" s="1"/>
      <c r="H215" s="12"/>
    </row>
    <row r="216" spans="1:8" ht="21.75" customHeight="1" hidden="1">
      <c r="A216" s="33" t="s">
        <v>210</v>
      </c>
      <c r="B216" s="44" t="s">
        <v>56</v>
      </c>
      <c r="C216" s="61">
        <v>2230</v>
      </c>
      <c r="D216" s="119"/>
      <c r="E216" s="121">
        <f>E217</f>
        <v>0</v>
      </c>
      <c r="F216" s="37"/>
      <c r="G216" s="37"/>
      <c r="H216" s="37"/>
    </row>
    <row r="217" spans="1:8" ht="81" hidden="1">
      <c r="A217" s="34"/>
      <c r="B217" s="44"/>
      <c r="C217" s="61">
        <v>2230</v>
      </c>
      <c r="D217" s="122" t="s">
        <v>178</v>
      </c>
      <c r="E217" s="123">
        <v>0</v>
      </c>
      <c r="F217" s="1"/>
      <c r="G217" s="1"/>
      <c r="H217" s="12"/>
    </row>
    <row r="218" spans="1:8" ht="20.25" hidden="1">
      <c r="A218" s="34"/>
      <c r="B218" s="44"/>
      <c r="C218" s="124"/>
      <c r="D218" s="119"/>
      <c r="E218" s="121"/>
      <c r="F218" s="1"/>
      <c r="G218" s="1"/>
      <c r="H218" s="12"/>
    </row>
    <row r="219" spans="2:10" ht="20.25">
      <c r="B219" s="125" t="s">
        <v>298</v>
      </c>
      <c r="C219" s="124">
        <v>2240</v>
      </c>
      <c r="D219" s="119"/>
      <c r="E219" s="120">
        <f>E220+E225+E227+E229+E237+E241+E243+E246+E248+E252+E254+E256+E258+E261+E264+E266+E274+E276+E281+E283+E290+E293+E297+E300+E305+E320+E324+E326+E335+E343+E347</f>
        <v>1538408.81</v>
      </c>
      <c r="F219" s="37"/>
      <c r="G219" s="37"/>
      <c r="H219" s="37"/>
      <c r="J219" s="45">
        <v>1418915</v>
      </c>
    </row>
    <row r="220" spans="1:10" ht="20.25">
      <c r="A220" s="36" t="s">
        <v>247</v>
      </c>
      <c r="B220" s="14" t="s">
        <v>57</v>
      </c>
      <c r="C220" s="62">
        <v>2240</v>
      </c>
      <c r="D220" s="126"/>
      <c r="E220" s="127">
        <f>E221+E223</f>
        <v>107973</v>
      </c>
      <c r="F220" s="37"/>
      <c r="G220" s="1"/>
      <c r="H220" s="12"/>
      <c r="J220" s="45">
        <f>E219-J219</f>
        <v>119493.81000000006</v>
      </c>
    </row>
    <row r="221" spans="1:10" ht="36" customHeight="1">
      <c r="A221" s="36"/>
      <c r="B221" s="14" t="s">
        <v>25</v>
      </c>
      <c r="C221" s="62">
        <v>2240</v>
      </c>
      <c r="D221" s="82"/>
      <c r="E221" s="88">
        <f>E222</f>
        <v>48836</v>
      </c>
      <c r="F221" s="58" t="s">
        <v>483</v>
      </c>
      <c r="G221" s="9" t="s">
        <v>484</v>
      </c>
      <c r="H221" s="12"/>
      <c r="J221" s="45"/>
    </row>
    <row r="222" spans="1:8" ht="36.75" customHeight="1" hidden="1">
      <c r="A222" s="39"/>
      <c r="B222" s="14"/>
      <c r="C222" s="62">
        <v>2240</v>
      </c>
      <c r="D222" s="82" t="s">
        <v>151</v>
      </c>
      <c r="E222" s="98">
        <v>48836</v>
      </c>
      <c r="F222" s="58" t="s">
        <v>483</v>
      </c>
      <c r="G222" s="9" t="s">
        <v>484</v>
      </c>
      <c r="H222" s="12"/>
    </row>
    <row r="223" spans="1:8" ht="39" customHeight="1">
      <c r="A223" s="39"/>
      <c r="B223" s="14" t="s">
        <v>1</v>
      </c>
      <c r="C223" s="62">
        <v>2240</v>
      </c>
      <c r="D223" s="82"/>
      <c r="E223" s="88">
        <f>E224</f>
        <v>59137</v>
      </c>
      <c r="F223" s="58" t="s">
        <v>483</v>
      </c>
      <c r="G223" s="9" t="s">
        <v>484</v>
      </c>
      <c r="H223" s="12"/>
    </row>
    <row r="224" spans="1:8" ht="409.5" hidden="1">
      <c r="A224" s="39"/>
      <c r="B224" s="14"/>
      <c r="C224" s="62">
        <v>2240</v>
      </c>
      <c r="D224" s="82" t="s">
        <v>152</v>
      </c>
      <c r="E224" s="98">
        <v>59137</v>
      </c>
      <c r="F224" s="58" t="s">
        <v>483</v>
      </c>
      <c r="G224" s="9" t="s">
        <v>484</v>
      </c>
      <c r="H224" s="12"/>
    </row>
    <row r="225" spans="1:10" ht="62.25" customHeight="1">
      <c r="A225" s="33" t="s">
        <v>244</v>
      </c>
      <c r="B225" s="14" t="s">
        <v>437</v>
      </c>
      <c r="C225" s="62">
        <v>2240</v>
      </c>
      <c r="D225" s="103"/>
      <c r="E225" s="88">
        <f>E226</f>
        <v>95630</v>
      </c>
      <c r="F225" s="58" t="s">
        <v>483</v>
      </c>
      <c r="G225" s="9" t="s">
        <v>484</v>
      </c>
      <c r="H225" s="37"/>
      <c r="J225" s="128"/>
    </row>
    <row r="226" spans="1:8" ht="115.5" customHeight="1" hidden="1">
      <c r="A226" s="34"/>
      <c r="B226" s="14"/>
      <c r="C226" s="62">
        <v>2240</v>
      </c>
      <c r="D226" s="82" t="s">
        <v>245</v>
      </c>
      <c r="E226" s="98">
        <v>95630</v>
      </c>
      <c r="F226" s="58" t="s">
        <v>483</v>
      </c>
      <c r="G226" s="9" t="s">
        <v>484</v>
      </c>
      <c r="H226" s="12"/>
    </row>
    <row r="227" spans="1:8" ht="38.25" customHeight="1">
      <c r="A227" s="36" t="s">
        <v>249</v>
      </c>
      <c r="B227" s="14" t="s">
        <v>0</v>
      </c>
      <c r="C227" s="62">
        <v>2240</v>
      </c>
      <c r="D227" s="184"/>
      <c r="E227" s="88">
        <f>E228</f>
        <v>6395</v>
      </c>
      <c r="F227" s="58" t="s">
        <v>483</v>
      </c>
      <c r="G227" s="9" t="s">
        <v>484</v>
      </c>
      <c r="H227" s="37"/>
    </row>
    <row r="228" spans="1:8" ht="18.75" customHeight="1" hidden="1">
      <c r="A228" s="39"/>
      <c r="B228" s="14"/>
      <c r="C228" s="62">
        <v>2240</v>
      </c>
      <c r="D228" s="82" t="s">
        <v>153</v>
      </c>
      <c r="E228" s="98">
        <v>6395</v>
      </c>
      <c r="F228" s="58" t="s">
        <v>483</v>
      </c>
      <c r="G228" s="9" t="s">
        <v>484</v>
      </c>
      <c r="H228" s="12"/>
    </row>
    <row r="229" spans="1:8" ht="36" customHeight="1">
      <c r="A229" s="39"/>
      <c r="B229" s="14" t="s">
        <v>9</v>
      </c>
      <c r="C229" s="62"/>
      <c r="D229" s="49"/>
      <c r="E229" s="88">
        <f>E230+E232+E235</f>
        <v>147364</v>
      </c>
      <c r="F229" s="58" t="s">
        <v>483</v>
      </c>
      <c r="G229" s="9" t="s">
        <v>484</v>
      </c>
      <c r="H229" s="37"/>
    </row>
    <row r="230" spans="1:8" ht="41.25" customHeight="1">
      <c r="A230" s="36"/>
      <c r="B230" s="14" t="s">
        <v>22</v>
      </c>
      <c r="C230" s="62"/>
      <c r="D230" s="49"/>
      <c r="E230" s="88">
        <f>E231</f>
        <v>79833</v>
      </c>
      <c r="F230" s="58" t="s">
        <v>483</v>
      </c>
      <c r="G230" s="9" t="s">
        <v>484</v>
      </c>
      <c r="H230" s="37"/>
    </row>
    <row r="231" spans="1:8" ht="54" customHeight="1" hidden="1">
      <c r="A231" s="39"/>
      <c r="B231" s="14"/>
      <c r="C231" s="62">
        <v>2240</v>
      </c>
      <c r="D231" s="82" t="s">
        <v>155</v>
      </c>
      <c r="E231" s="98">
        <v>79833</v>
      </c>
      <c r="F231" s="58" t="s">
        <v>483</v>
      </c>
      <c r="G231" s="9" t="s">
        <v>484</v>
      </c>
      <c r="H231" s="12"/>
    </row>
    <row r="232" spans="1:8" ht="62.25" customHeight="1">
      <c r="A232" s="39"/>
      <c r="B232" s="14" t="s">
        <v>24</v>
      </c>
      <c r="C232" s="62"/>
      <c r="D232" s="49"/>
      <c r="E232" s="88">
        <f>E233+E234</f>
        <v>37305</v>
      </c>
      <c r="F232" s="58" t="s">
        <v>483</v>
      </c>
      <c r="G232" s="9" t="s">
        <v>484</v>
      </c>
      <c r="H232" s="37"/>
    </row>
    <row r="233" spans="1:8" ht="0.75" customHeight="1">
      <c r="A233" s="39"/>
      <c r="B233" s="14"/>
      <c r="C233" s="62"/>
      <c r="D233" s="82" t="s">
        <v>435</v>
      </c>
      <c r="E233" s="98">
        <v>19924</v>
      </c>
      <c r="F233" s="58" t="s">
        <v>483</v>
      </c>
      <c r="G233" s="9" t="s">
        <v>484</v>
      </c>
      <c r="H233" s="12"/>
    </row>
    <row r="234" spans="1:8" ht="21" customHeight="1" hidden="1">
      <c r="A234" s="39"/>
      <c r="B234" s="14"/>
      <c r="C234" s="62"/>
      <c r="D234" s="82" t="s">
        <v>436</v>
      </c>
      <c r="E234" s="98">
        <v>17381</v>
      </c>
      <c r="F234" s="58" t="s">
        <v>483</v>
      </c>
      <c r="G234" s="9" t="s">
        <v>484</v>
      </c>
      <c r="H234" s="12"/>
    </row>
    <row r="235" spans="1:8" ht="41.25" customHeight="1">
      <c r="A235" s="39"/>
      <c r="B235" s="14" t="s">
        <v>23</v>
      </c>
      <c r="C235" s="62">
        <v>2240</v>
      </c>
      <c r="D235" s="82"/>
      <c r="E235" s="98">
        <f>E236</f>
        <v>30226</v>
      </c>
      <c r="F235" s="58" t="s">
        <v>483</v>
      </c>
      <c r="G235" s="9" t="s">
        <v>484</v>
      </c>
      <c r="H235" s="12"/>
    </row>
    <row r="236" spans="1:8" ht="1.5" customHeight="1" hidden="1">
      <c r="A236" s="39"/>
      <c r="B236" s="14"/>
      <c r="C236" s="62">
        <v>2240</v>
      </c>
      <c r="D236" s="129" t="s">
        <v>243</v>
      </c>
      <c r="E236" s="98">
        <v>30226</v>
      </c>
      <c r="F236" s="58" t="s">
        <v>483</v>
      </c>
      <c r="G236" s="9" t="s">
        <v>484</v>
      </c>
      <c r="H236" s="12"/>
    </row>
    <row r="237" spans="1:8" ht="130.5" customHeight="1">
      <c r="A237" s="36" t="s">
        <v>246</v>
      </c>
      <c r="B237" s="14" t="s">
        <v>16</v>
      </c>
      <c r="C237" s="62">
        <v>2240</v>
      </c>
      <c r="D237" s="49"/>
      <c r="E237" s="88">
        <f>E240+E239+E238</f>
        <v>106810</v>
      </c>
      <c r="F237" s="58" t="s">
        <v>483</v>
      </c>
      <c r="G237" s="9" t="s">
        <v>484</v>
      </c>
      <c r="H237" s="37"/>
    </row>
    <row r="238" spans="1:8" ht="0.75" customHeight="1" hidden="1">
      <c r="A238" s="36"/>
      <c r="B238" s="14"/>
      <c r="C238" s="62">
        <v>2240</v>
      </c>
      <c r="D238" s="82" t="s">
        <v>162</v>
      </c>
      <c r="E238" s="98">
        <v>53168</v>
      </c>
      <c r="F238" s="58" t="s">
        <v>483</v>
      </c>
      <c r="G238" s="9" t="s">
        <v>484</v>
      </c>
      <c r="H238" s="12"/>
    </row>
    <row r="239" spans="1:8" ht="409.5" hidden="1">
      <c r="A239" s="36"/>
      <c r="B239" s="14"/>
      <c r="C239" s="62">
        <v>2240</v>
      </c>
      <c r="D239" s="82" t="s">
        <v>478</v>
      </c>
      <c r="E239" s="98">
        <v>16340</v>
      </c>
      <c r="F239" s="58" t="s">
        <v>483</v>
      </c>
      <c r="G239" s="9" t="s">
        <v>484</v>
      </c>
      <c r="H239" s="12"/>
    </row>
    <row r="240" spans="1:8" ht="409.5" hidden="1">
      <c r="A240" s="39"/>
      <c r="B240" s="14"/>
      <c r="C240" s="62">
        <v>2240</v>
      </c>
      <c r="D240" s="82" t="s">
        <v>154</v>
      </c>
      <c r="E240" s="98">
        <v>37302</v>
      </c>
      <c r="F240" s="58" t="s">
        <v>483</v>
      </c>
      <c r="G240" s="9" t="s">
        <v>484</v>
      </c>
      <c r="H240" s="12"/>
    </row>
    <row r="241" spans="1:163" ht="34.5" customHeight="1">
      <c r="A241" s="39" t="s">
        <v>279</v>
      </c>
      <c r="B241" s="16" t="s">
        <v>6</v>
      </c>
      <c r="C241" s="62">
        <v>2240</v>
      </c>
      <c r="D241" s="185"/>
      <c r="E241" s="70">
        <f>E242</f>
        <v>99050</v>
      </c>
      <c r="F241" s="58" t="s">
        <v>483</v>
      </c>
      <c r="G241" s="9" t="s">
        <v>484</v>
      </c>
      <c r="H241" s="12"/>
      <c r="FF241" s="46"/>
      <c r="FG241" s="42"/>
    </row>
    <row r="242" spans="1:8" ht="1.5" customHeight="1" hidden="1">
      <c r="A242" s="39"/>
      <c r="B242" s="14"/>
      <c r="C242" s="62">
        <v>2240</v>
      </c>
      <c r="D242" s="82" t="s">
        <v>371</v>
      </c>
      <c r="E242" s="98">
        <v>99050</v>
      </c>
      <c r="F242" s="58" t="s">
        <v>483</v>
      </c>
      <c r="G242" s="9" t="s">
        <v>484</v>
      </c>
      <c r="H242" s="12"/>
    </row>
    <row r="243" spans="1:8" ht="68.25" customHeight="1">
      <c r="A243" s="33" t="s">
        <v>280</v>
      </c>
      <c r="B243" s="14" t="s">
        <v>399</v>
      </c>
      <c r="C243" s="62">
        <v>2240</v>
      </c>
      <c r="D243" s="49"/>
      <c r="E243" s="88">
        <f>SUM(E244:E245)</f>
        <v>33500</v>
      </c>
      <c r="F243" s="58" t="s">
        <v>483</v>
      </c>
      <c r="G243" s="9" t="s">
        <v>484</v>
      </c>
      <c r="H243" s="37"/>
    </row>
    <row r="244" spans="1:8" ht="252" hidden="1">
      <c r="A244" s="34"/>
      <c r="B244" s="14"/>
      <c r="C244" s="62">
        <v>2240</v>
      </c>
      <c r="D244" s="82" t="s">
        <v>91</v>
      </c>
      <c r="E244" s="98">
        <v>3500</v>
      </c>
      <c r="F244" s="58" t="s">
        <v>483</v>
      </c>
      <c r="G244" s="9" t="s">
        <v>484</v>
      </c>
      <c r="H244" s="12"/>
    </row>
    <row r="245" spans="1:8" ht="252" hidden="1">
      <c r="A245" s="34"/>
      <c r="B245" s="14"/>
      <c r="C245" s="62">
        <v>2240</v>
      </c>
      <c r="D245" s="82" t="s">
        <v>92</v>
      </c>
      <c r="E245" s="98">
        <v>30000</v>
      </c>
      <c r="F245" s="58" t="s">
        <v>483</v>
      </c>
      <c r="G245" s="9" t="s">
        <v>484</v>
      </c>
      <c r="H245" s="12"/>
    </row>
    <row r="246" spans="1:8" ht="61.5" customHeight="1">
      <c r="A246" s="38" t="s">
        <v>283</v>
      </c>
      <c r="B246" s="14" t="s">
        <v>431</v>
      </c>
      <c r="C246" s="62">
        <v>2240</v>
      </c>
      <c r="D246" s="49"/>
      <c r="E246" s="88">
        <f>SUM(E247)</f>
        <v>4536</v>
      </c>
      <c r="F246" s="58" t="s">
        <v>483</v>
      </c>
      <c r="G246" s="9" t="s">
        <v>484</v>
      </c>
      <c r="H246" s="37"/>
    </row>
    <row r="247" spans="1:8" ht="409.5" hidden="1">
      <c r="A247" s="34"/>
      <c r="B247" s="14"/>
      <c r="C247" s="62">
        <v>2240</v>
      </c>
      <c r="D247" s="82" t="s">
        <v>159</v>
      </c>
      <c r="E247" s="130">
        <v>4536</v>
      </c>
      <c r="F247" s="58" t="s">
        <v>483</v>
      </c>
      <c r="G247" s="9" t="s">
        <v>484</v>
      </c>
      <c r="H247" s="12"/>
    </row>
    <row r="248" spans="1:8" ht="47.25" customHeight="1">
      <c r="A248" s="33" t="s">
        <v>288</v>
      </c>
      <c r="B248" s="14" t="s">
        <v>427</v>
      </c>
      <c r="C248" s="62">
        <v>2240</v>
      </c>
      <c r="D248" s="49"/>
      <c r="E248" s="88">
        <f>SUM(E249:E249)</f>
        <v>46579.7</v>
      </c>
      <c r="F248" s="58" t="s">
        <v>483</v>
      </c>
      <c r="G248" s="9" t="s">
        <v>484</v>
      </c>
      <c r="H248" s="37"/>
    </row>
    <row r="249" spans="1:8" ht="23.25" customHeight="1" hidden="1">
      <c r="A249" s="34"/>
      <c r="B249" s="14"/>
      <c r="C249" s="62">
        <v>2240</v>
      </c>
      <c r="D249" s="82" t="s">
        <v>30</v>
      </c>
      <c r="E249" s="131">
        <v>46579.7</v>
      </c>
      <c r="F249" s="58" t="s">
        <v>483</v>
      </c>
      <c r="G249" s="9" t="s">
        <v>484</v>
      </c>
      <c r="H249" s="12"/>
    </row>
    <row r="250" spans="1:8" ht="25.5" hidden="1">
      <c r="A250" s="34"/>
      <c r="B250" s="14" t="s">
        <v>338</v>
      </c>
      <c r="C250" s="62">
        <v>2240</v>
      </c>
      <c r="D250" s="49"/>
      <c r="E250" s="88">
        <f>SUM(E251)</f>
        <v>0</v>
      </c>
      <c r="F250" s="58" t="s">
        <v>483</v>
      </c>
      <c r="G250" s="9" t="s">
        <v>484</v>
      </c>
      <c r="H250" s="37"/>
    </row>
    <row r="251" spans="1:8" ht="409.5" hidden="1">
      <c r="A251" s="34"/>
      <c r="B251" s="14"/>
      <c r="C251" s="62"/>
      <c r="D251" s="104" t="s">
        <v>335</v>
      </c>
      <c r="E251" s="132"/>
      <c r="F251" s="58" t="s">
        <v>483</v>
      </c>
      <c r="G251" s="9" t="s">
        <v>484</v>
      </c>
      <c r="H251" s="12"/>
    </row>
    <row r="252" spans="1:8" ht="63" customHeight="1">
      <c r="A252" s="33" t="s">
        <v>286</v>
      </c>
      <c r="B252" s="14" t="s">
        <v>14</v>
      </c>
      <c r="C252" s="62">
        <v>2240</v>
      </c>
      <c r="D252" s="49"/>
      <c r="E252" s="88">
        <f>SUM(E253)</f>
        <v>5184</v>
      </c>
      <c r="F252" s="58" t="s">
        <v>483</v>
      </c>
      <c r="G252" s="9" t="s">
        <v>484</v>
      </c>
      <c r="H252" s="37"/>
    </row>
    <row r="253" spans="1:8" ht="0.75" customHeight="1" hidden="1">
      <c r="A253" s="34"/>
      <c r="B253" s="14"/>
      <c r="C253" s="62">
        <v>2240</v>
      </c>
      <c r="D253" s="82" t="s">
        <v>287</v>
      </c>
      <c r="E253" s="131">
        <v>5184</v>
      </c>
      <c r="F253" s="58" t="s">
        <v>483</v>
      </c>
      <c r="G253" s="9" t="s">
        <v>484</v>
      </c>
      <c r="H253" s="12"/>
    </row>
    <row r="254" spans="1:8" ht="37.5">
      <c r="A254" s="33" t="s">
        <v>239</v>
      </c>
      <c r="B254" s="14" t="s">
        <v>429</v>
      </c>
      <c r="C254" s="62">
        <v>2240</v>
      </c>
      <c r="D254" s="49"/>
      <c r="E254" s="88">
        <f>E255</f>
        <v>618.24</v>
      </c>
      <c r="F254" s="58" t="s">
        <v>483</v>
      </c>
      <c r="G254" s="9" t="s">
        <v>484</v>
      </c>
      <c r="H254" s="37"/>
    </row>
    <row r="255" spans="1:8" ht="267.75" hidden="1">
      <c r="A255" s="34"/>
      <c r="B255" s="14"/>
      <c r="C255" s="62">
        <v>2240</v>
      </c>
      <c r="D255" s="82" t="s">
        <v>89</v>
      </c>
      <c r="E255" s="85">
        <v>618.24</v>
      </c>
      <c r="F255" s="58" t="s">
        <v>483</v>
      </c>
      <c r="G255" s="9" t="s">
        <v>484</v>
      </c>
      <c r="H255" s="12"/>
    </row>
    <row r="256" spans="1:8" ht="41.25" customHeight="1">
      <c r="A256" s="33" t="s">
        <v>238</v>
      </c>
      <c r="B256" s="14" t="s">
        <v>428</v>
      </c>
      <c r="C256" s="62">
        <v>2240</v>
      </c>
      <c r="D256" s="49"/>
      <c r="E256" s="88">
        <f>E257</f>
        <v>3747.8</v>
      </c>
      <c r="F256" s="58" t="s">
        <v>483</v>
      </c>
      <c r="G256" s="9" t="s">
        <v>484</v>
      </c>
      <c r="H256" s="37"/>
    </row>
    <row r="257" spans="1:8" ht="409.5" hidden="1">
      <c r="A257" s="34"/>
      <c r="B257" s="14"/>
      <c r="C257" s="62">
        <v>2240</v>
      </c>
      <c r="D257" s="82" t="s">
        <v>90</v>
      </c>
      <c r="E257" s="85">
        <v>3747.8</v>
      </c>
      <c r="F257" s="58" t="s">
        <v>483</v>
      </c>
      <c r="G257" s="9" t="s">
        <v>484</v>
      </c>
      <c r="H257" s="12"/>
    </row>
    <row r="258" spans="1:8" ht="62.25" customHeight="1">
      <c r="A258" s="36" t="s">
        <v>235</v>
      </c>
      <c r="B258" s="133" t="s">
        <v>2</v>
      </c>
      <c r="C258" s="62">
        <v>2240</v>
      </c>
      <c r="D258" s="134"/>
      <c r="E258" s="88">
        <f>SUM(E259:E260)</f>
        <v>41159.9</v>
      </c>
      <c r="F258" s="58" t="s">
        <v>483</v>
      </c>
      <c r="G258" s="9" t="s">
        <v>484</v>
      </c>
      <c r="H258" s="37"/>
    </row>
    <row r="259" spans="1:8" ht="128.25" customHeight="1" hidden="1">
      <c r="A259" s="39"/>
      <c r="B259" s="133"/>
      <c r="C259" s="62">
        <v>2240</v>
      </c>
      <c r="D259" s="135" t="s">
        <v>201</v>
      </c>
      <c r="E259" s="85">
        <v>29243.06</v>
      </c>
      <c r="F259" s="58" t="s">
        <v>483</v>
      </c>
      <c r="G259" s="9" t="s">
        <v>484</v>
      </c>
      <c r="H259" s="12"/>
    </row>
    <row r="260" spans="1:8" ht="81.75" customHeight="1" hidden="1">
      <c r="A260" s="34"/>
      <c r="B260" s="14"/>
      <c r="C260" s="62">
        <v>2240</v>
      </c>
      <c r="D260" s="136" t="s">
        <v>147</v>
      </c>
      <c r="E260" s="85">
        <v>11916.84</v>
      </c>
      <c r="F260" s="58" t="s">
        <v>483</v>
      </c>
      <c r="G260" s="9" t="s">
        <v>484</v>
      </c>
      <c r="H260" s="12"/>
    </row>
    <row r="261" spans="1:8" ht="47.25" customHeight="1">
      <c r="A261" s="47" t="s">
        <v>237</v>
      </c>
      <c r="B261" s="14" t="s">
        <v>430</v>
      </c>
      <c r="C261" s="62"/>
      <c r="D261" s="137"/>
      <c r="E261" s="88">
        <f>E262+E263</f>
        <v>80302</v>
      </c>
      <c r="F261" s="58" t="s">
        <v>483</v>
      </c>
      <c r="G261" s="9" t="s">
        <v>484</v>
      </c>
      <c r="H261" s="37"/>
    </row>
    <row r="262" spans="1:8" ht="409.5" hidden="1">
      <c r="A262" s="32"/>
      <c r="B262" s="14"/>
      <c r="C262" s="62"/>
      <c r="D262" s="82" t="s">
        <v>374</v>
      </c>
      <c r="E262" s="85">
        <v>16104</v>
      </c>
      <c r="F262" s="58" t="s">
        <v>483</v>
      </c>
      <c r="G262" s="9" t="s">
        <v>484</v>
      </c>
      <c r="H262" s="12"/>
    </row>
    <row r="263" spans="1:8" ht="409.5" hidden="1">
      <c r="A263" s="32"/>
      <c r="B263" s="14"/>
      <c r="C263" s="62"/>
      <c r="D263" s="82" t="s">
        <v>444</v>
      </c>
      <c r="E263" s="85">
        <v>64198</v>
      </c>
      <c r="F263" s="58" t="s">
        <v>483</v>
      </c>
      <c r="G263" s="9" t="s">
        <v>484</v>
      </c>
      <c r="H263" s="12"/>
    </row>
    <row r="264" spans="1:10" ht="40.5" customHeight="1">
      <c r="A264" s="47" t="s">
        <v>234</v>
      </c>
      <c r="B264" s="14" t="s">
        <v>5</v>
      </c>
      <c r="C264" s="62">
        <v>2240</v>
      </c>
      <c r="D264" s="49"/>
      <c r="E264" s="88">
        <f>SUM(E265)</f>
        <v>32025</v>
      </c>
      <c r="F264" s="58" t="s">
        <v>483</v>
      </c>
      <c r="G264" s="9" t="s">
        <v>484</v>
      </c>
      <c r="H264" s="37"/>
      <c r="J264" s="128">
        <f>E267+E264+E259</f>
        <v>88880.47</v>
      </c>
    </row>
    <row r="265" spans="1:10" ht="409.5" hidden="1">
      <c r="A265" s="32"/>
      <c r="B265" s="14"/>
      <c r="C265" s="62"/>
      <c r="D265" s="136" t="s">
        <v>202</v>
      </c>
      <c r="E265" s="138">
        <v>32025</v>
      </c>
      <c r="F265" s="58" t="s">
        <v>483</v>
      </c>
      <c r="G265" s="9" t="s">
        <v>484</v>
      </c>
      <c r="H265" s="12"/>
      <c r="J265" s="29">
        <v>99092.46</v>
      </c>
    </row>
    <row r="266" spans="1:8" ht="56.25">
      <c r="A266" s="32"/>
      <c r="B266" s="14" t="s">
        <v>479</v>
      </c>
      <c r="C266" s="62">
        <v>2240</v>
      </c>
      <c r="D266" s="49"/>
      <c r="E266" s="127">
        <f>E267+E271</f>
        <v>37272.41</v>
      </c>
      <c r="F266" s="58" t="s">
        <v>483</v>
      </c>
      <c r="G266" s="9" t="s">
        <v>484</v>
      </c>
      <c r="H266" s="37"/>
    </row>
    <row r="267" spans="1:10" ht="104.25" customHeight="1">
      <c r="A267" s="47" t="s">
        <v>236</v>
      </c>
      <c r="B267" s="14" t="s">
        <v>3</v>
      </c>
      <c r="C267" s="62">
        <v>2240</v>
      </c>
      <c r="D267" s="49"/>
      <c r="E267" s="88">
        <f>E269+E270</f>
        <v>27612.41</v>
      </c>
      <c r="F267" s="58" t="s">
        <v>483</v>
      </c>
      <c r="G267" s="9" t="s">
        <v>484</v>
      </c>
      <c r="H267" s="37"/>
      <c r="J267" s="128">
        <f>J265-J264</f>
        <v>10211.990000000005</v>
      </c>
    </row>
    <row r="268" spans="1:10" ht="409.5" hidden="1">
      <c r="A268" s="47"/>
      <c r="B268" s="14"/>
      <c r="C268" s="62">
        <v>2240</v>
      </c>
      <c r="D268" s="82" t="s">
        <v>297</v>
      </c>
      <c r="E268" s="98"/>
      <c r="F268" s="58" t="s">
        <v>483</v>
      </c>
      <c r="G268" s="9" t="s">
        <v>484</v>
      </c>
      <c r="H268" s="12"/>
      <c r="J268" s="128"/>
    </row>
    <row r="269" spans="1:10" ht="409.5" hidden="1">
      <c r="A269" s="47"/>
      <c r="B269" s="14"/>
      <c r="C269" s="62">
        <v>2240</v>
      </c>
      <c r="D269" s="82" t="s">
        <v>203</v>
      </c>
      <c r="E269" s="85">
        <v>26402.81</v>
      </c>
      <c r="F269" s="58" t="s">
        <v>483</v>
      </c>
      <c r="G269" s="9" t="s">
        <v>484</v>
      </c>
      <c r="H269" s="12"/>
      <c r="J269" s="128"/>
    </row>
    <row r="270" spans="1:10" ht="53.25" customHeight="1" hidden="1">
      <c r="A270" s="47"/>
      <c r="B270" s="14"/>
      <c r="C270" s="62">
        <v>2240</v>
      </c>
      <c r="D270" s="82" t="s">
        <v>31</v>
      </c>
      <c r="E270" s="85">
        <v>1209.6</v>
      </c>
      <c r="F270" s="58" t="s">
        <v>483</v>
      </c>
      <c r="G270" s="9" t="s">
        <v>484</v>
      </c>
      <c r="H270" s="12"/>
      <c r="J270" s="128"/>
    </row>
    <row r="271" spans="1:10" ht="97.5" customHeight="1">
      <c r="A271" s="47"/>
      <c r="B271" s="14" t="s">
        <v>4</v>
      </c>
      <c r="C271" s="62"/>
      <c r="D271" s="49"/>
      <c r="E271" s="88">
        <f>E272+E273</f>
        <v>9660</v>
      </c>
      <c r="F271" s="58" t="s">
        <v>483</v>
      </c>
      <c r="G271" s="9" t="s">
        <v>484</v>
      </c>
      <c r="H271" s="37"/>
      <c r="J271" s="128"/>
    </row>
    <row r="272" spans="1:8" ht="330.75" hidden="1">
      <c r="A272" s="32"/>
      <c r="B272" s="14"/>
      <c r="C272" s="62">
        <v>2240</v>
      </c>
      <c r="D272" s="82" t="s">
        <v>376</v>
      </c>
      <c r="E272" s="85">
        <v>3360</v>
      </c>
      <c r="F272" s="58" t="s">
        <v>483</v>
      </c>
      <c r="G272" s="9" t="s">
        <v>484</v>
      </c>
      <c r="H272" s="12"/>
    </row>
    <row r="273" spans="1:8" ht="54.75" customHeight="1" hidden="1">
      <c r="A273" s="32"/>
      <c r="B273" s="14"/>
      <c r="C273" s="62">
        <v>2240</v>
      </c>
      <c r="D273" s="82" t="s">
        <v>375</v>
      </c>
      <c r="E273" s="85">
        <f>5400+900</f>
        <v>6300</v>
      </c>
      <c r="F273" s="58" t="s">
        <v>483</v>
      </c>
      <c r="G273" s="9" t="s">
        <v>484</v>
      </c>
      <c r="H273" s="12"/>
    </row>
    <row r="274" spans="1:8" ht="45" customHeight="1">
      <c r="A274" s="33" t="s">
        <v>281</v>
      </c>
      <c r="B274" s="14" t="s">
        <v>400</v>
      </c>
      <c r="C274" s="62">
        <v>2240</v>
      </c>
      <c r="D274" s="49"/>
      <c r="E274" s="139">
        <f>E275</f>
        <v>11760</v>
      </c>
      <c r="F274" s="58" t="s">
        <v>483</v>
      </c>
      <c r="G274" s="9" t="s">
        <v>484</v>
      </c>
      <c r="H274" s="37"/>
    </row>
    <row r="275" spans="1:8" ht="0.75" customHeight="1" hidden="1">
      <c r="A275" s="34"/>
      <c r="B275" s="14"/>
      <c r="C275" s="62">
        <v>2240</v>
      </c>
      <c r="D275" s="82" t="s">
        <v>143</v>
      </c>
      <c r="E275" s="131">
        <v>11760</v>
      </c>
      <c r="F275" s="58" t="s">
        <v>483</v>
      </c>
      <c r="G275" s="9" t="s">
        <v>484</v>
      </c>
      <c r="H275" s="12"/>
    </row>
    <row r="276" spans="1:8" ht="73.5" customHeight="1">
      <c r="A276" s="33" t="s">
        <v>282</v>
      </c>
      <c r="B276" s="14" t="s">
        <v>432</v>
      </c>
      <c r="C276" s="62">
        <v>2240</v>
      </c>
      <c r="D276" s="49"/>
      <c r="E276" s="139">
        <f>SUM(E277:E280)</f>
        <v>13410</v>
      </c>
      <c r="F276" s="58" t="s">
        <v>483</v>
      </c>
      <c r="G276" s="9" t="s">
        <v>484</v>
      </c>
      <c r="H276" s="37"/>
    </row>
    <row r="277" spans="1:8" ht="0.75" customHeight="1" hidden="1">
      <c r="A277" s="34"/>
      <c r="B277" s="14" t="s">
        <v>278</v>
      </c>
      <c r="C277" s="62">
        <v>2240</v>
      </c>
      <c r="D277" s="82" t="s">
        <v>144</v>
      </c>
      <c r="E277" s="140"/>
      <c r="F277" s="58" t="s">
        <v>483</v>
      </c>
      <c r="G277" s="9" t="s">
        <v>484</v>
      </c>
      <c r="H277" s="12"/>
    </row>
    <row r="278" spans="1:8" ht="409.5" hidden="1">
      <c r="A278" s="34"/>
      <c r="B278" s="14"/>
      <c r="C278" s="62">
        <v>2240</v>
      </c>
      <c r="D278" s="82" t="s">
        <v>145</v>
      </c>
      <c r="E278" s="140"/>
      <c r="F278" s="58" t="s">
        <v>483</v>
      </c>
      <c r="G278" s="9" t="s">
        <v>484</v>
      </c>
      <c r="H278" s="12"/>
    </row>
    <row r="279" spans="1:8" ht="0.75" customHeight="1" hidden="1">
      <c r="A279" s="34"/>
      <c r="B279" s="14"/>
      <c r="C279" s="62">
        <v>2240</v>
      </c>
      <c r="D279" s="82" t="s">
        <v>29</v>
      </c>
      <c r="E279" s="140">
        <v>13410</v>
      </c>
      <c r="F279" s="58" t="s">
        <v>483</v>
      </c>
      <c r="G279" s="9" t="s">
        <v>484</v>
      </c>
      <c r="H279" s="12"/>
    </row>
    <row r="280" spans="1:8" ht="409.5" hidden="1">
      <c r="A280" s="34"/>
      <c r="B280" s="14"/>
      <c r="C280" s="62">
        <v>2240</v>
      </c>
      <c r="D280" s="82" t="s">
        <v>142</v>
      </c>
      <c r="E280" s="140"/>
      <c r="F280" s="58" t="s">
        <v>483</v>
      </c>
      <c r="G280" s="9" t="s">
        <v>484</v>
      </c>
      <c r="H280" s="12"/>
    </row>
    <row r="281" spans="1:8" ht="45" customHeight="1">
      <c r="A281" s="36" t="s">
        <v>240</v>
      </c>
      <c r="B281" s="14" t="s">
        <v>10</v>
      </c>
      <c r="C281" s="62">
        <v>2240</v>
      </c>
      <c r="D281" s="49"/>
      <c r="E281" s="88">
        <f>SUM(E282)</f>
        <v>10000</v>
      </c>
      <c r="F281" s="58" t="s">
        <v>483</v>
      </c>
      <c r="G281" s="9" t="s">
        <v>484</v>
      </c>
      <c r="H281" s="37"/>
    </row>
    <row r="282" spans="1:8" ht="2.25" customHeight="1" hidden="1">
      <c r="A282" s="34"/>
      <c r="B282" s="14"/>
      <c r="C282" s="62">
        <v>2240</v>
      </c>
      <c r="D282" s="82" t="s">
        <v>190</v>
      </c>
      <c r="E282" s="98">
        <v>10000</v>
      </c>
      <c r="F282" s="58" t="s">
        <v>483</v>
      </c>
      <c r="G282" s="9" t="s">
        <v>484</v>
      </c>
      <c r="H282" s="12"/>
    </row>
    <row r="283" spans="1:8" ht="61.5" customHeight="1">
      <c r="A283" s="33" t="s">
        <v>284</v>
      </c>
      <c r="B283" s="14" t="s">
        <v>433</v>
      </c>
      <c r="C283" s="62">
        <v>2240</v>
      </c>
      <c r="D283" s="49"/>
      <c r="E283" s="88">
        <f>SUM(E284:E289)</f>
        <v>11362.599999999999</v>
      </c>
      <c r="F283" s="58" t="s">
        <v>483</v>
      </c>
      <c r="G283" s="9" t="s">
        <v>484</v>
      </c>
      <c r="H283" s="37"/>
    </row>
    <row r="284" spans="1:8" ht="409.5" hidden="1">
      <c r="A284" s="34"/>
      <c r="B284" s="14"/>
      <c r="C284" s="62">
        <v>2240</v>
      </c>
      <c r="D284" s="82" t="s">
        <v>220</v>
      </c>
      <c r="E284" s="98">
        <v>1230</v>
      </c>
      <c r="F284" s="58" t="s">
        <v>483</v>
      </c>
      <c r="G284" s="9" t="s">
        <v>484</v>
      </c>
      <c r="H284" s="12"/>
    </row>
    <row r="285" spans="1:8" ht="409.5" hidden="1">
      <c r="A285" s="34"/>
      <c r="B285" s="14"/>
      <c r="C285" s="62">
        <v>2240</v>
      </c>
      <c r="D285" s="82" t="s">
        <v>148</v>
      </c>
      <c r="E285" s="85">
        <v>2355.32</v>
      </c>
      <c r="F285" s="58" t="s">
        <v>483</v>
      </c>
      <c r="G285" s="9" t="s">
        <v>484</v>
      </c>
      <c r="H285" s="12"/>
    </row>
    <row r="286" spans="1:8" ht="409.5" hidden="1">
      <c r="A286" s="34"/>
      <c r="B286" s="14"/>
      <c r="C286" s="62">
        <v>2240</v>
      </c>
      <c r="D286" s="141" t="s">
        <v>160</v>
      </c>
      <c r="E286" s="85">
        <v>604.8</v>
      </c>
      <c r="F286" s="58" t="s">
        <v>483</v>
      </c>
      <c r="G286" s="9" t="s">
        <v>484</v>
      </c>
      <c r="H286" s="12"/>
    </row>
    <row r="287" spans="1:8" ht="299.25" hidden="1">
      <c r="A287" s="34"/>
      <c r="B287" s="14"/>
      <c r="C287" s="62">
        <v>2240</v>
      </c>
      <c r="D287" s="141" t="s">
        <v>377</v>
      </c>
      <c r="E287" s="85">
        <v>1904</v>
      </c>
      <c r="F287" s="58" t="s">
        <v>483</v>
      </c>
      <c r="G287" s="9" t="s">
        <v>484</v>
      </c>
      <c r="H287" s="12"/>
    </row>
    <row r="288" spans="1:8" ht="409.5" hidden="1">
      <c r="A288" s="34"/>
      <c r="B288" s="14"/>
      <c r="C288" s="62">
        <v>2240</v>
      </c>
      <c r="D288" s="141" t="s">
        <v>380</v>
      </c>
      <c r="E288" s="85">
        <v>5040</v>
      </c>
      <c r="F288" s="58" t="s">
        <v>483</v>
      </c>
      <c r="G288" s="9" t="s">
        <v>484</v>
      </c>
      <c r="H288" s="12"/>
    </row>
    <row r="289" spans="1:8" ht="409.5" hidden="1">
      <c r="A289" s="34"/>
      <c r="B289" s="14"/>
      <c r="C289" s="62">
        <v>2240</v>
      </c>
      <c r="D289" s="82" t="s">
        <v>161</v>
      </c>
      <c r="E289" s="85">
        <v>228.48</v>
      </c>
      <c r="F289" s="58" t="s">
        <v>483</v>
      </c>
      <c r="G289" s="9" t="s">
        <v>484</v>
      </c>
      <c r="H289" s="12"/>
    </row>
    <row r="290" spans="1:8" ht="37.5">
      <c r="A290" s="33" t="s">
        <v>285</v>
      </c>
      <c r="B290" s="14" t="s">
        <v>426</v>
      </c>
      <c r="C290" s="62">
        <v>2240</v>
      </c>
      <c r="D290" s="49"/>
      <c r="E290" s="88">
        <f>SUM(E291:E292)</f>
        <v>2806.75</v>
      </c>
      <c r="F290" s="58" t="s">
        <v>483</v>
      </c>
      <c r="G290" s="9" t="s">
        <v>484</v>
      </c>
      <c r="H290" s="37"/>
    </row>
    <row r="291" spans="1:8" ht="315" hidden="1">
      <c r="A291" s="34"/>
      <c r="B291" s="14"/>
      <c r="C291" s="62">
        <v>2240</v>
      </c>
      <c r="D291" s="82" t="s">
        <v>378</v>
      </c>
      <c r="E291" s="85">
        <v>1510.75</v>
      </c>
      <c r="F291" s="58" t="s">
        <v>483</v>
      </c>
      <c r="G291" s="9" t="s">
        <v>484</v>
      </c>
      <c r="H291" s="12"/>
    </row>
    <row r="292" spans="1:8" ht="409.5" hidden="1">
      <c r="A292" s="34"/>
      <c r="B292" s="14"/>
      <c r="C292" s="62">
        <v>2240</v>
      </c>
      <c r="D292" s="82" t="s">
        <v>146</v>
      </c>
      <c r="E292" s="98">
        <v>1296</v>
      </c>
      <c r="F292" s="58" t="s">
        <v>483</v>
      </c>
      <c r="G292" s="9" t="s">
        <v>484</v>
      </c>
      <c r="H292" s="12"/>
    </row>
    <row r="293" spans="1:8" ht="55.5" customHeight="1">
      <c r="A293" s="33" t="s">
        <v>242</v>
      </c>
      <c r="B293" s="68" t="s">
        <v>443</v>
      </c>
      <c r="C293" s="62">
        <v>2240</v>
      </c>
      <c r="D293" s="49"/>
      <c r="E293" s="88">
        <f>E295+E296</f>
        <v>6856.219999999999</v>
      </c>
      <c r="F293" s="58" t="s">
        <v>483</v>
      </c>
      <c r="G293" s="9" t="s">
        <v>484</v>
      </c>
      <c r="H293" s="37"/>
    </row>
    <row r="294" spans="1:8" ht="57.75" customHeight="1" hidden="1">
      <c r="A294" s="33"/>
      <c r="B294" s="68"/>
      <c r="C294" s="62">
        <v>2240</v>
      </c>
      <c r="D294" s="186"/>
      <c r="E294" s="187"/>
      <c r="F294" s="58" t="s">
        <v>483</v>
      </c>
      <c r="G294" s="9" t="s">
        <v>484</v>
      </c>
      <c r="H294" s="188"/>
    </row>
    <row r="295" spans="1:8" ht="409.5" hidden="1">
      <c r="A295" s="34"/>
      <c r="B295" s="14"/>
      <c r="C295" s="62">
        <v>2240</v>
      </c>
      <c r="D295" s="82" t="s">
        <v>195</v>
      </c>
      <c r="E295" s="85">
        <v>3893.22</v>
      </c>
      <c r="F295" s="58" t="s">
        <v>483</v>
      </c>
      <c r="G295" s="9" t="s">
        <v>484</v>
      </c>
      <c r="H295" s="12"/>
    </row>
    <row r="296" spans="1:8" ht="409.5" hidden="1">
      <c r="A296" s="34"/>
      <c r="B296" s="14"/>
      <c r="C296" s="62">
        <v>2240</v>
      </c>
      <c r="D296" s="82" t="s">
        <v>196</v>
      </c>
      <c r="E296" s="98">
        <v>2963</v>
      </c>
      <c r="F296" s="58" t="s">
        <v>483</v>
      </c>
      <c r="G296" s="9" t="s">
        <v>484</v>
      </c>
      <c r="H296" s="12"/>
    </row>
    <row r="297" spans="1:8" ht="63.75" customHeight="1">
      <c r="A297" s="33" t="s">
        <v>241</v>
      </c>
      <c r="B297" s="14" t="s">
        <v>434</v>
      </c>
      <c r="C297" s="62">
        <v>2240</v>
      </c>
      <c r="D297" s="49"/>
      <c r="E297" s="142">
        <f>SUM(E298:E299)</f>
        <v>110137.4</v>
      </c>
      <c r="F297" s="58" t="s">
        <v>483</v>
      </c>
      <c r="G297" s="9" t="s">
        <v>484</v>
      </c>
      <c r="H297" s="37"/>
    </row>
    <row r="298" spans="1:8" ht="0.75" customHeight="1" hidden="1">
      <c r="A298" s="34"/>
      <c r="B298" s="14"/>
      <c r="C298" s="62">
        <v>2240</v>
      </c>
      <c r="D298" s="82" t="s">
        <v>197</v>
      </c>
      <c r="E298" s="98">
        <v>104663</v>
      </c>
      <c r="F298" s="58" t="s">
        <v>483</v>
      </c>
      <c r="G298" s="9" t="s">
        <v>484</v>
      </c>
      <c r="H298" s="12"/>
    </row>
    <row r="299" spans="1:8" ht="409.5" hidden="1">
      <c r="A299" s="34"/>
      <c r="B299" s="14"/>
      <c r="C299" s="62">
        <v>2240</v>
      </c>
      <c r="D299" s="82" t="s">
        <v>219</v>
      </c>
      <c r="E299" s="85">
        <v>5474.4</v>
      </c>
      <c r="F299" s="58" t="s">
        <v>483</v>
      </c>
      <c r="G299" s="9" t="s">
        <v>484</v>
      </c>
      <c r="H299" s="12"/>
    </row>
    <row r="300" spans="1:8" ht="38.25" customHeight="1">
      <c r="A300" s="33" t="s">
        <v>289</v>
      </c>
      <c r="B300" s="17" t="s">
        <v>8</v>
      </c>
      <c r="C300" s="62">
        <v>2240</v>
      </c>
      <c r="D300" s="49"/>
      <c r="E300" s="142">
        <f>E301+E302</f>
        <v>240</v>
      </c>
      <c r="F300" s="58" t="s">
        <v>483</v>
      </c>
      <c r="G300" s="9" t="s">
        <v>484</v>
      </c>
      <c r="H300" s="37"/>
    </row>
    <row r="301" spans="1:10" ht="0.75" customHeight="1" hidden="1">
      <c r="A301" s="34"/>
      <c r="B301" s="48"/>
      <c r="C301" s="62">
        <v>2240</v>
      </c>
      <c r="D301" s="104" t="s">
        <v>192</v>
      </c>
      <c r="E301" s="143">
        <v>0</v>
      </c>
      <c r="F301" s="58" t="s">
        <v>483</v>
      </c>
      <c r="G301" s="9" t="s">
        <v>484</v>
      </c>
      <c r="H301" s="12"/>
      <c r="J301" s="128"/>
    </row>
    <row r="302" spans="1:10" ht="409.5" hidden="1">
      <c r="A302" s="34"/>
      <c r="B302" s="17"/>
      <c r="C302" s="62">
        <v>2240</v>
      </c>
      <c r="D302" s="82" t="s">
        <v>191</v>
      </c>
      <c r="E302" s="98">
        <v>240</v>
      </c>
      <c r="F302" s="58" t="s">
        <v>483</v>
      </c>
      <c r="G302" s="9" t="s">
        <v>484</v>
      </c>
      <c r="H302" s="12"/>
      <c r="J302" s="128"/>
    </row>
    <row r="303" spans="1:10" ht="23.25" customHeight="1" hidden="1">
      <c r="A303" s="36" t="s">
        <v>292</v>
      </c>
      <c r="B303" s="14" t="s">
        <v>293</v>
      </c>
      <c r="C303" s="62">
        <v>2240</v>
      </c>
      <c r="D303" s="49"/>
      <c r="E303" s="88">
        <f>E304</f>
        <v>0</v>
      </c>
      <c r="F303" s="58" t="s">
        <v>483</v>
      </c>
      <c r="G303" s="9" t="s">
        <v>484</v>
      </c>
      <c r="H303" s="37"/>
      <c r="J303" s="128"/>
    </row>
    <row r="304" spans="1:10" ht="409.5" hidden="1">
      <c r="A304" s="34"/>
      <c r="B304" s="17"/>
      <c r="C304" s="62">
        <v>2240</v>
      </c>
      <c r="D304" s="82" t="s">
        <v>149</v>
      </c>
      <c r="E304" s="98"/>
      <c r="F304" s="58" t="s">
        <v>483</v>
      </c>
      <c r="G304" s="9" t="s">
        <v>484</v>
      </c>
      <c r="H304" s="12"/>
      <c r="J304" s="128"/>
    </row>
    <row r="305" spans="1:10" ht="23.25" customHeight="1">
      <c r="A305" s="49" t="s">
        <v>319</v>
      </c>
      <c r="B305" s="16" t="s">
        <v>7</v>
      </c>
      <c r="C305" s="62">
        <v>2240</v>
      </c>
      <c r="D305" s="52"/>
      <c r="E305" s="142">
        <f>SUM(E306:E310)</f>
        <v>100497.79000000001</v>
      </c>
      <c r="F305" s="58" t="s">
        <v>483</v>
      </c>
      <c r="G305" s="9" t="s">
        <v>484</v>
      </c>
      <c r="H305" s="37"/>
      <c r="J305" s="128"/>
    </row>
    <row r="306" spans="1:10" ht="409.5" hidden="1">
      <c r="A306" s="49"/>
      <c r="B306" s="16"/>
      <c r="C306" s="62">
        <v>2240</v>
      </c>
      <c r="D306" s="144" t="s">
        <v>34</v>
      </c>
      <c r="E306" s="105"/>
      <c r="F306" s="58" t="s">
        <v>483</v>
      </c>
      <c r="G306" s="9" t="s">
        <v>484</v>
      </c>
      <c r="H306" s="12"/>
      <c r="J306" s="128"/>
    </row>
    <row r="307" spans="1:10" ht="409.5" hidden="1">
      <c r="A307" s="49"/>
      <c r="B307" s="16"/>
      <c r="C307" s="62">
        <v>2240</v>
      </c>
      <c r="D307" s="129" t="s">
        <v>19</v>
      </c>
      <c r="E307" s="85">
        <v>22303.4</v>
      </c>
      <c r="F307" s="58" t="s">
        <v>483</v>
      </c>
      <c r="G307" s="9" t="s">
        <v>484</v>
      </c>
      <c r="H307" s="12"/>
      <c r="J307" s="128"/>
    </row>
    <row r="308" spans="1:10" ht="409.5" hidden="1">
      <c r="A308" s="49"/>
      <c r="B308" s="16"/>
      <c r="C308" s="62">
        <v>2240</v>
      </c>
      <c r="D308" s="104" t="s">
        <v>343</v>
      </c>
      <c r="E308" s="105"/>
      <c r="F308" s="58" t="s">
        <v>483</v>
      </c>
      <c r="G308" s="9" t="s">
        <v>484</v>
      </c>
      <c r="H308" s="12"/>
      <c r="J308" s="128"/>
    </row>
    <row r="309" spans="1:10" ht="409.5" hidden="1">
      <c r="A309" s="49"/>
      <c r="B309" s="16"/>
      <c r="C309" s="62">
        <v>2240</v>
      </c>
      <c r="D309" s="82" t="s">
        <v>342</v>
      </c>
      <c r="E309" s="85">
        <v>19694.39</v>
      </c>
      <c r="F309" s="58" t="s">
        <v>483</v>
      </c>
      <c r="G309" s="9" t="s">
        <v>484</v>
      </c>
      <c r="H309" s="12"/>
      <c r="J309" s="128"/>
    </row>
    <row r="310" spans="1:10" ht="46.5" customHeight="1" hidden="1">
      <c r="A310" s="34"/>
      <c r="B310" s="17"/>
      <c r="C310" s="62">
        <v>2240</v>
      </c>
      <c r="D310" s="82" t="s">
        <v>38</v>
      </c>
      <c r="E310" s="98">
        <f>60000-1500</f>
        <v>58500</v>
      </c>
      <c r="F310" s="58" t="s">
        <v>483</v>
      </c>
      <c r="G310" s="9" t="s">
        <v>484</v>
      </c>
      <c r="H310" s="12"/>
      <c r="J310" s="128"/>
    </row>
    <row r="311" spans="1:10" ht="25.5" hidden="1">
      <c r="A311" s="33" t="s">
        <v>33</v>
      </c>
      <c r="B311" s="17" t="s">
        <v>6</v>
      </c>
      <c r="C311" s="59">
        <v>2240</v>
      </c>
      <c r="D311" s="82"/>
      <c r="E311" s="145">
        <f>E312</f>
        <v>0</v>
      </c>
      <c r="F311" s="58" t="s">
        <v>483</v>
      </c>
      <c r="G311" s="9" t="s">
        <v>484</v>
      </c>
      <c r="H311" s="12"/>
      <c r="J311" s="128"/>
    </row>
    <row r="312" spans="1:10" ht="409.5" hidden="1">
      <c r="A312" s="34"/>
      <c r="B312" s="17"/>
      <c r="C312" s="59"/>
      <c r="D312" s="104" t="s">
        <v>35</v>
      </c>
      <c r="E312" s="143"/>
      <c r="F312" s="58" t="s">
        <v>483</v>
      </c>
      <c r="G312" s="9" t="s">
        <v>484</v>
      </c>
      <c r="H312" s="12"/>
      <c r="J312" s="128"/>
    </row>
    <row r="313" spans="1:10" ht="36.75" customHeight="1" hidden="1">
      <c r="A313" s="50" t="s">
        <v>291</v>
      </c>
      <c r="B313" s="146" t="s">
        <v>77</v>
      </c>
      <c r="C313" s="147">
        <v>2240</v>
      </c>
      <c r="D313" s="148"/>
      <c r="E313" s="149">
        <f>E314+E315</f>
        <v>0</v>
      </c>
      <c r="F313" s="58" t="s">
        <v>483</v>
      </c>
      <c r="G313" s="9" t="s">
        <v>484</v>
      </c>
      <c r="H313" s="150"/>
      <c r="J313" s="128"/>
    </row>
    <row r="314" spans="1:10" ht="409.5" hidden="1">
      <c r="A314" s="34"/>
      <c r="B314" s="17"/>
      <c r="C314" s="62">
        <v>2240</v>
      </c>
      <c r="D314" s="82" t="s">
        <v>193</v>
      </c>
      <c r="E314" s="98"/>
      <c r="F314" s="58" t="s">
        <v>483</v>
      </c>
      <c r="G314" s="9" t="s">
        <v>484</v>
      </c>
      <c r="H314" s="12"/>
      <c r="J314" s="128"/>
    </row>
    <row r="315" spans="1:10" ht="409.5" hidden="1">
      <c r="A315" s="34"/>
      <c r="B315" s="17"/>
      <c r="C315" s="62">
        <v>2240</v>
      </c>
      <c r="D315" s="104" t="s">
        <v>39</v>
      </c>
      <c r="E315" s="143"/>
      <c r="F315" s="58" t="s">
        <v>483</v>
      </c>
      <c r="G315" s="9" t="s">
        <v>484</v>
      </c>
      <c r="H315" s="12"/>
      <c r="J315" s="128"/>
    </row>
    <row r="316" spans="1:10" ht="39.75" customHeight="1" hidden="1">
      <c r="A316" s="33" t="s">
        <v>290</v>
      </c>
      <c r="B316" s="17" t="s">
        <v>27</v>
      </c>
      <c r="C316" s="62">
        <v>2240</v>
      </c>
      <c r="D316" s="49"/>
      <c r="E316" s="88">
        <f>E317</f>
        <v>0</v>
      </c>
      <c r="F316" s="58" t="s">
        <v>483</v>
      </c>
      <c r="G316" s="9" t="s">
        <v>484</v>
      </c>
      <c r="H316" s="37"/>
      <c r="J316" s="128"/>
    </row>
    <row r="317" spans="1:10" ht="409.5" hidden="1">
      <c r="A317" s="34"/>
      <c r="B317" s="17"/>
      <c r="C317" s="62">
        <v>2240</v>
      </c>
      <c r="D317" s="104" t="s">
        <v>336</v>
      </c>
      <c r="E317" s="143"/>
      <c r="F317" s="58" t="s">
        <v>483</v>
      </c>
      <c r="G317" s="9" t="s">
        <v>484</v>
      </c>
      <c r="H317" s="12"/>
      <c r="J317" s="128"/>
    </row>
    <row r="318" spans="1:10" ht="18" customHeight="1" hidden="1">
      <c r="A318" s="33" t="s">
        <v>325</v>
      </c>
      <c r="B318" s="14" t="s">
        <v>78</v>
      </c>
      <c r="C318" s="62">
        <v>2240</v>
      </c>
      <c r="D318" s="49"/>
      <c r="E318" s="70">
        <f>E319</f>
        <v>0</v>
      </c>
      <c r="F318" s="58" t="s">
        <v>483</v>
      </c>
      <c r="G318" s="9" t="s">
        <v>484</v>
      </c>
      <c r="H318" s="37"/>
      <c r="J318" s="128"/>
    </row>
    <row r="319" spans="2:10" ht="409.5" hidden="1">
      <c r="B319" s="17"/>
      <c r="C319" s="62"/>
      <c r="D319" s="82" t="s">
        <v>326</v>
      </c>
      <c r="E319" s="98"/>
      <c r="F319" s="58" t="s">
        <v>483</v>
      </c>
      <c r="G319" s="9" t="s">
        <v>484</v>
      </c>
      <c r="H319" s="12"/>
      <c r="J319" s="128"/>
    </row>
    <row r="320" spans="1:10" ht="42" customHeight="1">
      <c r="A320" s="33" t="s">
        <v>250</v>
      </c>
      <c r="B320" s="17" t="s">
        <v>21</v>
      </c>
      <c r="C320" s="62">
        <v>2240</v>
      </c>
      <c r="D320" s="82"/>
      <c r="E320" s="142">
        <f>SUM(E321:E323)</f>
        <v>197970</v>
      </c>
      <c r="F320" s="58" t="s">
        <v>483</v>
      </c>
      <c r="G320" s="9" t="s">
        <v>484</v>
      </c>
      <c r="H320" s="12"/>
      <c r="J320" s="128"/>
    </row>
    <row r="321" spans="1:10" ht="409.5" hidden="1">
      <c r="A321" s="34"/>
      <c r="B321" s="17"/>
      <c r="C321" s="62"/>
      <c r="D321" s="82" t="s">
        <v>372</v>
      </c>
      <c r="E321" s="85">
        <v>45985</v>
      </c>
      <c r="F321" s="58" t="s">
        <v>483</v>
      </c>
      <c r="G321" s="9" t="s">
        <v>484</v>
      </c>
      <c r="H321" s="12"/>
      <c r="J321" s="128"/>
    </row>
    <row r="322" spans="1:10" ht="50.25" customHeight="1" hidden="1">
      <c r="A322" s="34"/>
      <c r="B322" s="17"/>
      <c r="C322" s="62"/>
      <c r="D322" s="82" t="s">
        <v>373</v>
      </c>
      <c r="E322" s="98">
        <v>5780</v>
      </c>
      <c r="F322" s="58" t="s">
        <v>483</v>
      </c>
      <c r="G322" s="9" t="s">
        <v>484</v>
      </c>
      <c r="H322" s="12"/>
      <c r="J322" s="128"/>
    </row>
    <row r="323" spans="1:10" ht="37.5" customHeight="1" hidden="1">
      <c r="A323" s="34"/>
      <c r="B323" s="17"/>
      <c r="C323" s="62"/>
      <c r="D323" s="82" t="s">
        <v>379</v>
      </c>
      <c r="E323" s="98">
        <v>146205</v>
      </c>
      <c r="F323" s="58" t="s">
        <v>483</v>
      </c>
      <c r="G323" s="9" t="s">
        <v>484</v>
      </c>
      <c r="H323" s="12"/>
      <c r="J323" s="128"/>
    </row>
    <row r="324" spans="1:10" ht="28.5" customHeight="1">
      <c r="A324" s="34" t="s">
        <v>248</v>
      </c>
      <c r="B324" s="16" t="s">
        <v>438</v>
      </c>
      <c r="C324" s="62">
        <v>2240</v>
      </c>
      <c r="D324" s="103"/>
      <c r="E324" s="153">
        <f>E325</f>
        <v>38384</v>
      </c>
      <c r="F324" s="58" t="s">
        <v>483</v>
      </c>
      <c r="G324" s="9" t="s">
        <v>484</v>
      </c>
      <c r="H324" s="189"/>
      <c r="J324" s="128"/>
    </row>
    <row r="325" spans="1:10" ht="3.75" customHeight="1" hidden="1">
      <c r="A325" s="33"/>
      <c r="B325" s="11"/>
      <c r="C325" s="62">
        <v>2240</v>
      </c>
      <c r="D325" s="82" t="s">
        <v>20</v>
      </c>
      <c r="E325" s="98">
        <v>38384</v>
      </c>
      <c r="F325" s="58" t="s">
        <v>483</v>
      </c>
      <c r="G325" s="9" t="s">
        <v>484</v>
      </c>
      <c r="H325" s="12"/>
      <c r="J325" s="128"/>
    </row>
    <row r="326" spans="1:10" ht="36.75" customHeight="1">
      <c r="A326" s="33"/>
      <c r="B326" s="16" t="s">
        <v>439</v>
      </c>
      <c r="C326" s="62"/>
      <c r="D326" s="82"/>
      <c r="E326" s="190">
        <f>E328+E327</f>
        <v>100258</v>
      </c>
      <c r="F326" s="58" t="s">
        <v>483</v>
      </c>
      <c r="G326" s="9" t="s">
        <v>484</v>
      </c>
      <c r="H326" s="12"/>
      <c r="J326" s="128"/>
    </row>
    <row r="327" spans="1:10" ht="409.5" hidden="1">
      <c r="A327" s="33"/>
      <c r="B327" s="16"/>
      <c r="C327" s="62">
        <v>2240</v>
      </c>
      <c r="D327" s="82" t="s">
        <v>32</v>
      </c>
      <c r="E327" s="190">
        <v>40456</v>
      </c>
      <c r="F327" s="58" t="s">
        <v>483</v>
      </c>
      <c r="G327" s="9" t="s">
        <v>484</v>
      </c>
      <c r="H327" s="12"/>
      <c r="J327" s="128"/>
    </row>
    <row r="328" spans="1:10" ht="69.75" customHeight="1" hidden="1">
      <c r="A328" s="34"/>
      <c r="B328" s="11"/>
      <c r="C328" s="62">
        <v>2240</v>
      </c>
      <c r="D328" s="82" t="s">
        <v>32</v>
      </c>
      <c r="E328" s="98">
        <v>59802</v>
      </c>
      <c r="F328" s="58" t="s">
        <v>483</v>
      </c>
      <c r="G328" s="9" t="s">
        <v>484</v>
      </c>
      <c r="H328" s="12"/>
      <c r="J328" s="128"/>
    </row>
    <row r="329" spans="1:10" ht="25.5" hidden="1">
      <c r="A329" s="33" t="s">
        <v>258</v>
      </c>
      <c r="B329" s="11" t="s">
        <v>278</v>
      </c>
      <c r="C329" s="62">
        <v>2240</v>
      </c>
      <c r="D329" s="151"/>
      <c r="E329" s="88">
        <f>E330</f>
        <v>0</v>
      </c>
      <c r="F329" s="58" t="s">
        <v>483</v>
      </c>
      <c r="G329" s="9" t="s">
        <v>484</v>
      </c>
      <c r="H329" s="37"/>
      <c r="J329" s="128"/>
    </row>
    <row r="330" spans="1:10" ht="409.5" hidden="1">
      <c r="A330" s="34"/>
      <c r="B330" s="11"/>
      <c r="C330" s="62">
        <v>2240</v>
      </c>
      <c r="D330" s="82" t="s">
        <v>194</v>
      </c>
      <c r="E330" s="98"/>
      <c r="F330" s="58" t="s">
        <v>483</v>
      </c>
      <c r="G330" s="9" t="s">
        <v>484</v>
      </c>
      <c r="H330" s="12"/>
      <c r="J330" s="128"/>
    </row>
    <row r="331" spans="1:10" ht="25.5" hidden="1">
      <c r="A331" s="51" t="s">
        <v>301</v>
      </c>
      <c r="B331" s="11" t="s">
        <v>79</v>
      </c>
      <c r="C331" s="62">
        <v>2240</v>
      </c>
      <c r="D331" s="115"/>
      <c r="E331" s="70">
        <f>E334+E332+E333</f>
        <v>0</v>
      </c>
      <c r="F331" s="58" t="s">
        <v>483</v>
      </c>
      <c r="G331" s="9" t="s">
        <v>484</v>
      </c>
      <c r="H331" s="12"/>
      <c r="J331" s="128"/>
    </row>
    <row r="332" spans="1:10" ht="409.5" hidden="1">
      <c r="A332" s="51"/>
      <c r="B332" s="11"/>
      <c r="C332" s="62">
        <v>2240</v>
      </c>
      <c r="D332" s="114" t="s">
        <v>26</v>
      </c>
      <c r="E332" s="143"/>
      <c r="F332" s="58" t="s">
        <v>483</v>
      </c>
      <c r="G332" s="9" t="s">
        <v>484</v>
      </c>
      <c r="H332" s="12"/>
      <c r="J332" s="128"/>
    </row>
    <row r="333" spans="1:10" ht="409.5" hidden="1">
      <c r="A333" s="51"/>
      <c r="B333" s="11"/>
      <c r="C333" s="62">
        <v>2240</v>
      </c>
      <c r="D333" s="114" t="s">
        <v>41</v>
      </c>
      <c r="E333" s="143"/>
      <c r="F333" s="58" t="s">
        <v>483</v>
      </c>
      <c r="G333" s="9" t="s">
        <v>484</v>
      </c>
      <c r="H333" s="12"/>
      <c r="J333" s="128"/>
    </row>
    <row r="334" spans="1:10" ht="409.5" hidden="1">
      <c r="A334" s="36"/>
      <c r="B334" s="11"/>
      <c r="C334" s="62">
        <v>2240</v>
      </c>
      <c r="D334" s="114" t="s">
        <v>302</v>
      </c>
      <c r="E334" s="143"/>
      <c r="F334" s="58" t="s">
        <v>483</v>
      </c>
      <c r="G334" s="9" t="s">
        <v>484</v>
      </c>
      <c r="H334" s="12"/>
      <c r="J334" s="128"/>
    </row>
    <row r="335" spans="1:10" ht="45" customHeight="1">
      <c r="A335" s="36" t="s">
        <v>270</v>
      </c>
      <c r="B335" s="11" t="s">
        <v>13</v>
      </c>
      <c r="C335" s="62">
        <v>2240</v>
      </c>
      <c r="D335" s="152"/>
      <c r="E335" s="153">
        <f>E336</f>
        <v>7000</v>
      </c>
      <c r="F335" s="58" t="s">
        <v>483</v>
      </c>
      <c r="G335" s="9" t="s">
        <v>484</v>
      </c>
      <c r="H335" s="191"/>
      <c r="J335" s="128"/>
    </row>
    <row r="336" spans="1:10" ht="1.5" customHeight="1" hidden="1">
      <c r="A336" s="36"/>
      <c r="B336" s="11"/>
      <c r="C336" s="62"/>
      <c r="D336" s="115" t="s">
        <v>271</v>
      </c>
      <c r="E336" s="98">
        <v>7000</v>
      </c>
      <c r="F336" s="58" t="s">
        <v>483</v>
      </c>
      <c r="G336" s="9" t="s">
        <v>484</v>
      </c>
      <c r="H336" s="12"/>
      <c r="J336" s="128"/>
    </row>
    <row r="337" spans="1:10" ht="25.5" hidden="1">
      <c r="A337" s="51" t="s">
        <v>303</v>
      </c>
      <c r="B337" s="11" t="s">
        <v>80</v>
      </c>
      <c r="C337" s="62">
        <v>2240</v>
      </c>
      <c r="D337" s="52"/>
      <c r="E337" s="70">
        <f>E338</f>
        <v>0</v>
      </c>
      <c r="F337" s="58" t="s">
        <v>483</v>
      </c>
      <c r="G337" s="9" t="s">
        <v>484</v>
      </c>
      <c r="H337" s="12"/>
      <c r="J337" s="128"/>
    </row>
    <row r="338" spans="1:10" ht="409.5" hidden="1">
      <c r="A338" s="51"/>
      <c r="B338" s="11"/>
      <c r="C338" s="62">
        <v>2240</v>
      </c>
      <c r="D338" s="114" t="s">
        <v>28</v>
      </c>
      <c r="E338" s="143"/>
      <c r="F338" s="58" t="s">
        <v>483</v>
      </c>
      <c r="G338" s="9" t="s">
        <v>484</v>
      </c>
      <c r="H338" s="12"/>
      <c r="J338" s="128"/>
    </row>
    <row r="339" spans="1:10" ht="25.5" hidden="1">
      <c r="A339" s="51" t="s">
        <v>304</v>
      </c>
      <c r="B339" s="11" t="s">
        <v>81</v>
      </c>
      <c r="C339" s="62">
        <v>2240</v>
      </c>
      <c r="E339" s="70">
        <f>E340</f>
        <v>0</v>
      </c>
      <c r="F339" s="58" t="s">
        <v>483</v>
      </c>
      <c r="G339" s="9" t="s">
        <v>484</v>
      </c>
      <c r="H339" s="12"/>
      <c r="J339" s="128"/>
    </row>
    <row r="340" spans="1:10" ht="409.5" hidden="1">
      <c r="A340" s="33"/>
      <c r="B340" s="11"/>
      <c r="C340" s="62">
        <v>2240</v>
      </c>
      <c r="D340" s="114" t="s">
        <v>305</v>
      </c>
      <c r="E340" s="143"/>
      <c r="F340" s="58" t="s">
        <v>483</v>
      </c>
      <c r="G340" s="9" t="s">
        <v>484</v>
      </c>
      <c r="H340" s="12"/>
      <c r="J340" s="128"/>
    </row>
    <row r="341" spans="1:10" ht="25.5" hidden="1">
      <c r="A341" s="33" t="s">
        <v>83</v>
      </c>
      <c r="B341" s="14" t="s">
        <v>84</v>
      </c>
      <c r="C341" s="62">
        <v>2240</v>
      </c>
      <c r="D341" s="82"/>
      <c r="E341" s="70">
        <f>E342</f>
        <v>0</v>
      </c>
      <c r="F341" s="58" t="s">
        <v>483</v>
      </c>
      <c r="G341" s="9" t="s">
        <v>484</v>
      </c>
      <c r="H341" s="12"/>
      <c r="J341" s="128"/>
    </row>
    <row r="342" spans="1:10" ht="378.75" hidden="1">
      <c r="A342" s="43"/>
      <c r="B342" s="11"/>
      <c r="C342" s="62">
        <v>2240</v>
      </c>
      <c r="D342" s="104" t="s">
        <v>324</v>
      </c>
      <c r="E342" s="143"/>
      <c r="F342" s="58" t="s">
        <v>483</v>
      </c>
      <c r="G342" s="9" t="s">
        <v>484</v>
      </c>
      <c r="H342" s="12"/>
      <c r="J342" s="128"/>
    </row>
    <row r="343" spans="1:10" ht="40.5" customHeight="1">
      <c r="A343" s="38" t="s">
        <v>310</v>
      </c>
      <c r="B343" s="11" t="s">
        <v>15</v>
      </c>
      <c r="C343" s="62">
        <v>2240</v>
      </c>
      <c r="D343" s="104"/>
      <c r="E343" s="154">
        <f>E344</f>
        <v>31500</v>
      </c>
      <c r="F343" s="58" t="s">
        <v>483</v>
      </c>
      <c r="G343" s="9" t="s">
        <v>484</v>
      </c>
      <c r="H343" s="12"/>
      <c r="J343" s="128"/>
    </row>
    <row r="344" spans="1:10" ht="363" hidden="1">
      <c r="A344" s="38"/>
      <c r="B344" s="11"/>
      <c r="C344" s="62">
        <v>2240</v>
      </c>
      <c r="D344" s="82" t="s">
        <v>312</v>
      </c>
      <c r="E344" s="98">
        <v>31500</v>
      </c>
      <c r="F344" s="58" t="s">
        <v>483</v>
      </c>
      <c r="G344" s="9" t="s">
        <v>484</v>
      </c>
      <c r="H344" s="12"/>
      <c r="J344" s="128"/>
    </row>
    <row r="345" spans="1:10" ht="56.25">
      <c r="A345" s="38" t="s">
        <v>291</v>
      </c>
      <c r="B345" s="11" t="s">
        <v>476</v>
      </c>
      <c r="C345" s="62"/>
      <c r="D345" s="82"/>
      <c r="E345" s="154">
        <f>E346</f>
        <v>6500</v>
      </c>
      <c r="F345" s="58" t="s">
        <v>483</v>
      </c>
      <c r="G345" s="9" t="s">
        <v>484</v>
      </c>
      <c r="H345" s="12"/>
      <c r="J345" s="128"/>
    </row>
    <row r="346" spans="1:10" ht="24" customHeight="1" hidden="1">
      <c r="A346" s="38"/>
      <c r="B346" s="11"/>
      <c r="C346" s="62"/>
      <c r="D346" s="82" t="s">
        <v>449</v>
      </c>
      <c r="E346" s="98">
        <v>6500</v>
      </c>
      <c r="F346" s="58" t="s">
        <v>483</v>
      </c>
      <c r="G346" s="9" t="s">
        <v>484</v>
      </c>
      <c r="H346" s="12"/>
      <c r="J346" s="128"/>
    </row>
    <row r="347" spans="1:10" ht="37.5">
      <c r="A347" s="38" t="s">
        <v>316</v>
      </c>
      <c r="B347" s="11" t="s">
        <v>18</v>
      </c>
      <c r="C347" s="62">
        <v>2240</v>
      </c>
      <c r="D347" s="184"/>
      <c r="E347" s="154">
        <f>E348</f>
        <v>48079</v>
      </c>
      <c r="F347" s="58" t="s">
        <v>483</v>
      </c>
      <c r="G347" s="9" t="s">
        <v>484</v>
      </c>
      <c r="H347" s="12"/>
      <c r="J347" s="128"/>
    </row>
    <row r="348" spans="1:10" ht="409.5" hidden="1">
      <c r="A348" s="38"/>
      <c r="B348" s="11"/>
      <c r="C348" s="62">
        <v>2240</v>
      </c>
      <c r="D348" s="82" t="s">
        <v>17</v>
      </c>
      <c r="E348" s="98">
        <v>48079</v>
      </c>
      <c r="F348" s="58" t="s">
        <v>483</v>
      </c>
      <c r="G348" s="9" t="s">
        <v>484</v>
      </c>
      <c r="H348" s="12"/>
      <c r="J348" s="128"/>
    </row>
    <row r="349" spans="1:10" ht="37.5">
      <c r="A349" s="38"/>
      <c r="B349" s="11" t="s">
        <v>473</v>
      </c>
      <c r="C349" s="62">
        <v>2240</v>
      </c>
      <c r="D349" s="184"/>
      <c r="E349" s="154">
        <f>E350+E351</f>
        <v>43587</v>
      </c>
      <c r="F349" s="58" t="s">
        <v>483</v>
      </c>
      <c r="G349" s="9" t="s">
        <v>484</v>
      </c>
      <c r="H349" s="12"/>
      <c r="J349" s="128"/>
    </row>
    <row r="350" spans="1:10" ht="409.5" hidden="1">
      <c r="A350" s="38"/>
      <c r="B350" s="11"/>
      <c r="C350" s="62"/>
      <c r="D350" s="114" t="s">
        <v>26</v>
      </c>
      <c r="E350" s="98">
        <v>26307</v>
      </c>
      <c r="F350" s="58" t="s">
        <v>483</v>
      </c>
      <c r="G350" s="9" t="s">
        <v>484</v>
      </c>
      <c r="H350" s="12"/>
      <c r="J350" s="128"/>
    </row>
    <row r="351" spans="1:10" ht="409.5" hidden="1">
      <c r="A351" s="38"/>
      <c r="B351" s="11"/>
      <c r="C351" s="62"/>
      <c r="D351" s="114" t="s">
        <v>41</v>
      </c>
      <c r="E351" s="98">
        <v>17280</v>
      </c>
      <c r="F351" s="58" t="s">
        <v>483</v>
      </c>
      <c r="G351" s="9" t="s">
        <v>484</v>
      </c>
      <c r="H351" s="12"/>
      <c r="J351" s="128"/>
    </row>
    <row r="352" spans="1:10" ht="37.5">
      <c r="A352" s="38"/>
      <c r="B352" s="11" t="s">
        <v>475</v>
      </c>
      <c r="C352" s="62">
        <v>2240</v>
      </c>
      <c r="D352" s="114"/>
      <c r="E352" s="154">
        <f>E353</f>
        <v>6918</v>
      </c>
      <c r="F352" s="58" t="s">
        <v>483</v>
      </c>
      <c r="G352" s="9" t="s">
        <v>484</v>
      </c>
      <c r="H352" s="12"/>
      <c r="J352" s="128"/>
    </row>
    <row r="353" spans="1:10" ht="50.25" customHeight="1" hidden="1">
      <c r="A353" s="38"/>
      <c r="B353" s="24" t="s">
        <v>456</v>
      </c>
      <c r="C353" s="62">
        <v>2240</v>
      </c>
      <c r="D353" s="114" t="s">
        <v>28</v>
      </c>
      <c r="E353" s="192">
        <f>2300+1458+1700+730+730</f>
        <v>6918</v>
      </c>
      <c r="F353" s="58" t="s">
        <v>483</v>
      </c>
      <c r="G353" s="9" t="s">
        <v>484</v>
      </c>
      <c r="H353" s="12"/>
      <c r="J353" s="128"/>
    </row>
    <row r="354" spans="1:10" ht="44.25" customHeight="1">
      <c r="A354" s="38"/>
      <c r="B354" s="193" t="s">
        <v>480</v>
      </c>
      <c r="C354" s="62">
        <v>2240</v>
      </c>
      <c r="D354" s="194"/>
      <c r="E354" s="154">
        <f>E355</f>
        <v>87000</v>
      </c>
      <c r="F354" s="58" t="s">
        <v>483</v>
      </c>
      <c r="G354" s="9" t="s">
        <v>484</v>
      </c>
      <c r="H354" s="37"/>
      <c r="J354" s="128"/>
    </row>
    <row r="355" spans="1:10" ht="0.75" customHeight="1" hidden="1">
      <c r="A355" s="38"/>
      <c r="B355" s="24"/>
      <c r="C355" s="13"/>
      <c r="D355" s="195" t="s">
        <v>481</v>
      </c>
      <c r="E355" s="70">
        <v>87000</v>
      </c>
      <c r="F355" s="58" t="s">
        <v>483</v>
      </c>
      <c r="G355" s="37"/>
      <c r="H355" s="37"/>
      <c r="J355" s="128"/>
    </row>
    <row r="356" spans="1:10" ht="20.25">
      <c r="A356" s="38" t="s">
        <v>347</v>
      </c>
      <c r="B356" s="11" t="s">
        <v>345</v>
      </c>
      <c r="C356" s="13">
        <v>2271</v>
      </c>
      <c r="D356" s="126"/>
      <c r="E356" s="127">
        <f>E358</f>
        <v>0</v>
      </c>
      <c r="F356" s="58"/>
      <c r="G356" s="155"/>
      <c r="H356" s="155"/>
      <c r="J356" s="128"/>
    </row>
    <row r="357" spans="1:10" ht="18.75" customHeight="1">
      <c r="A357" s="38"/>
      <c r="B357" s="11" t="s">
        <v>348</v>
      </c>
      <c r="C357" s="13"/>
      <c r="D357" s="126"/>
      <c r="E357" s="127"/>
      <c r="F357" s="58"/>
      <c r="G357" s="155"/>
      <c r="H357" s="155"/>
      <c r="J357" s="128"/>
    </row>
    <row r="358" spans="1:10" ht="331.5" hidden="1">
      <c r="A358" s="38"/>
      <c r="B358" s="11"/>
      <c r="C358" s="13">
        <v>2271</v>
      </c>
      <c r="D358" s="104" t="s">
        <v>346</v>
      </c>
      <c r="E358" s="143">
        <v>0</v>
      </c>
      <c r="F358" s="58" t="s">
        <v>483</v>
      </c>
      <c r="G358" s="1"/>
      <c r="H358" s="12"/>
      <c r="J358" s="128"/>
    </row>
    <row r="359" spans="1:8" ht="30.75" customHeight="1">
      <c r="A359" s="52"/>
      <c r="B359" s="11" t="s">
        <v>299</v>
      </c>
      <c r="C359" s="13">
        <v>2272</v>
      </c>
      <c r="D359" s="126"/>
      <c r="E359" s="127">
        <f>E360+E363</f>
        <v>8610</v>
      </c>
      <c r="F359" s="58"/>
      <c r="G359" s="155"/>
      <c r="H359" s="155"/>
    </row>
    <row r="360" spans="1:8" ht="45.75" customHeight="1">
      <c r="A360" s="33" t="s">
        <v>295</v>
      </c>
      <c r="B360" s="14" t="s">
        <v>440</v>
      </c>
      <c r="C360" s="217">
        <v>2272</v>
      </c>
      <c r="D360" s="49"/>
      <c r="E360" s="88">
        <f>E361+E362</f>
        <v>4727</v>
      </c>
      <c r="F360" s="58" t="s">
        <v>483</v>
      </c>
      <c r="G360" s="9" t="s">
        <v>484</v>
      </c>
      <c r="H360" s="37"/>
    </row>
    <row r="361" spans="1:8" ht="409.5" hidden="1">
      <c r="A361" s="34"/>
      <c r="B361" s="14"/>
      <c r="C361" s="218"/>
      <c r="D361" s="82" t="s">
        <v>36</v>
      </c>
      <c r="E361" s="85">
        <v>0</v>
      </c>
      <c r="F361" s="58" t="s">
        <v>483</v>
      </c>
      <c r="G361" s="9" t="s">
        <v>484</v>
      </c>
      <c r="H361" s="12"/>
    </row>
    <row r="362" spans="1:8" ht="409.5" hidden="1">
      <c r="A362" s="34"/>
      <c r="B362" s="14"/>
      <c r="C362" s="218"/>
      <c r="D362" s="82" t="s">
        <v>381</v>
      </c>
      <c r="E362" s="85">
        <v>4727</v>
      </c>
      <c r="F362" s="58" t="s">
        <v>483</v>
      </c>
      <c r="G362" s="9" t="s">
        <v>484</v>
      </c>
      <c r="H362" s="12"/>
    </row>
    <row r="363" spans="1:8" ht="35.25" customHeight="1">
      <c r="A363" s="33" t="s">
        <v>251</v>
      </c>
      <c r="B363" s="14" t="s">
        <v>441</v>
      </c>
      <c r="C363" s="218"/>
      <c r="D363" s="156"/>
      <c r="E363" s="88">
        <f>E364+E365</f>
        <v>3883</v>
      </c>
      <c r="F363" s="58" t="s">
        <v>483</v>
      </c>
      <c r="G363" s="9" t="s">
        <v>484</v>
      </c>
      <c r="H363" s="37"/>
    </row>
    <row r="364" spans="1:8" ht="409.5" hidden="1">
      <c r="A364" s="34"/>
      <c r="B364" s="14"/>
      <c r="C364" s="218"/>
      <c r="D364" s="129" t="s">
        <v>37</v>
      </c>
      <c r="E364" s="85">
        <v>0</v>
      </c>
      <c r="F364" s="58" t="s">
        <v>483</v>
      </c>
      <c r="G364" s="1"/>
      <c r="H364" s="12"/>
    </row>
    <row r="365" spans="1:8" ht="409.5" hidden="1">
      <c r="A365" s="34"/>
      <c r="B365" s="14"/>
      <c r="C365" s="219"/>
      <c r="D365" s="82" t="s">
        <v>382</v>
      </c>
      <c r="E365" s="85">
        <f>3404+479</f>
        <v>3883</v>
      </c>
      <c r="F365" s="58" t="s">
        <v>483</v>
      </c>
      <c r="G365" s="196"/>
      <c r="H365" s="12"/>
    </row>
    <row r="366" spans="2:8" ht="30" customHeight="1">
      <c r="B366" s="157" t="s">
        <v>156</v>
      </c>
      <c r="C366" s="158">
        <v>2273</v>
      </c>
      <c r="D366" s="119"/>
      <c r="E366" s="159">
        <f>SUM(E367)</f>
        <v>73988</v>
      </c>
      <c r="F366" s="58"/>
      <c r="G366" s="160"/>
      <c r="H366" s="155"/>
    </row>
    <row r="367" spans="1:8" ht="37.5">
      <c r="A367" s="33" t="s">
        <v>296</v>
      </c>
      <c r="B367" s="14" t="s">
        <v>384</v>
      </c>
      <c r="C367" s="68">
        <v>2273</v>
      </c>
      <c r="D367" s="49"/>
      <c r="E367" s="88">
        <f>E368</f>
        <v>73988</v>
      </c>
      <c r="F367" s="58" t="s">
        <v>483</v>
      </c>
      <c r="G367" s="9" t="s">
        <v>484</v>
      </c>
      <c r="H367" s="37"/>
    </row>
    <row r="368" spans="1:8" ht="0.75" customHeight="1">
      <c r="A368" s="34"/>
      <c r="B368" s="14"/>
      <c r="C368" s="68"/>
      <c r="D368" s="82" t="s">
        <v>383</v>
      </c>
      <c r="E368" s="98">
        <v>73988</v>
      </c>
      <c r="F368" s="58" t="s">
        <v>483</v>
      </c>
      <c r="G368" s="196"/>
      <c r="H368" s="12"/>
    </row>
    <row r="369" spans="2:8" ht="46.5" customHeight="1">
      <c r="B369" s="161" t="s">
        <v>300</v>
      </c>
      <c r="C369" s="68">
        <v>2282</v>
      </c>
      <c r="D369" s="126"/>
      <c r="E369" s="127">
        <f>SUM(E370)</f>
        <v>7040</v>
      </c>
      <c r="F369" s="58"/>
      <c r="G369" s="155"/>
      <c r="H369" s="155"/>
    </row>
    <row r="370" spans="1:8" ht="25.5">
      <c r="A370" s="33" t="s">
        <v>294</v>
      </c>
      <c r="B370" s="14" t="s">
        <v>82</v>
      </c>
      <c r="C370" s="48"/>
      <c r="D370" s="49"/>
      <c r="E370" s="88">
        <f>E371+E373</f>
        <v>7040</v>
      </c>
      <c r="F370" s="58" t="s">
        <v>483</v>
      </c>
      <c r="G370" s="9" t="s">
        <v>484</v>
      </c>
      <c r="H370" s="37"/>
    </row>
    <row r="371" spans="1:8" ht="58.5" customHeight="1">
      <c r="A371" s="42"/>
      <c r="B371" s="14" t="s">
        <v>11</v>
      </c>
      <c r="C371" s="15"/>
      <c r="D371" s="49"/>
      <c r="E371" s="88">
        <f>E372</f>
        <v>5040</v>
      </c>
      <c r="F371" s="58" t="s">
        <v>483</v>
      </c>
      <c r="G371" s="9" t="s">
        <v>484</v>
      </c>
      <c r="H371" s="37"/>
    </row>
    <row r="372" spans="2:8" ht="409.5" hidden="1">
      <c r="B372" s="14"/>
      <c r="C372" s="162">
        <v>2282</v>
      </c>
      <c r="D372" s="82" t="s">
        <v>200</v>
      </c>
      <c r="E372" s="98">
        <v>5040</v>
      </c>
      <c r="F372" s="58" t="s">
        <v>483</v>
      </c>
      <c r="G372" s="9" t="s">
        <v>484</v>
      </c>
      <c r="H372" s="12"/>
    </row>
    <row r="373" spans="2:8" ht="57" customHeight="1">
      <c r="B373" s="14" t="s">
        <v>12</v>
      </c>
      <c r="C373" s="163"/>
      <c r="D373" s="82"/>
      <c r="E373" s="98">
        <f>E374</f>
        <v>2000</v>
      </c>
      <c r="F373" s="58" t="s">
        <v>483</v>
      </c>
      <c r="G373" s="9" t="s">
        <v>484</v>
      </c>
      <c r="H373" s="12"/>
    </row>
    <row r="374" spans="1:10" ht="0.75" customHeight="1" hidden="1">
      <c r="A374" s="34"/>
      <c r="B374" s="14"/>
      <c r="C374" s="164">
        <v>2282</v>
      </c>
      <c r="D374" s="82" t="s">
        <v>150</v>
      </c>
      <c r="E374" s="98">
        <v>2000</v>
      </c>
      <c r="F374" s="58" t="s">
        <v>483</v>
      </c>
      <c r="G374" s="1"/>
      <c r="H374" s="12"/>
      <c r="J374" s="128"/>
    </row>
    <row r="375" spans="2:10" ht="37.5" customHeight="1">
      <c r="B375" s="165" t="s">
        <v>317</v>
      </c>
      <c r="C375" s="166">
        <v>3110</v>
      </c>
      <c r="D375" s="197"/>
      <c r="E375" s="167">
        <f>E381+E383+E387+E389</f>
        <v>156486</v>
      </c>
      <c r="F375" s="58"/>
      <c r="G375" s="1"/>
      <c r="H375" s="12"/>
      <c r="J375" s="128"/>
    </row>
    <row r="376" spans="1:10" ht="25.5" hidden="1">
      <c r="A376" s="36" t="s">
        <v>310</v>
      </c>
      <c r="B376" s="11" t="s">
        <v>311</v>
      </c>
      <c r="C376" s="14"/>
      <c r="D376" s="49"/>
      <c r="E376" s="88">
        <f>SUM(E377:E380)</f>
        <v>0</v>
      </c>
      <c r="F376" s="58" t="s">
        <v>483</v>
      </c>
      <c r="G376" s="1"/>
      <c r="H376" s="12"/>
      <c r="J376" s="128"/>
    </row>
    <row r="377" spans="1:10" ht="25.5" hidden="1">
      <c r="A377" s="39"/>
      <c r="B377" s="14"/>
      <c r="C377" s="14">
        <v>3110</v>
      </c>
      <c r="D377" s="106" t="s">
        <v>313</v>
      </c>
      <c r="E377" s="73">
        <v>0</v>
      </c>
      <c r="F377" s="58" t="s">
        <v>483</v>
      </c>
      <c r="G377" s="1"/>
      <c r="H377" s="12"/>
      <c r="J377" s="128"/>
    </row>
    <row r="378" spans="1:10" ht="409.5" hidden="1">
      <c r="A378" s="168"/>
      <c r="B378" s="94"/>
      <c r="C378" s="14">
        <v>3110</v>
      </c>
      <c r="D378" s="169" t="s">
        <v>315</v>
      </c>
      <c r="E378" s="73">
        <v>0</v>
      </c>
      <c r="F378" s="58" t="s">
        <v>483</v>
      </c>
      <c r="G378" s="1"/>
      <c r="H378" s="12"/>
      <c r="J378" s="128"/>
    </row>
    <row r="379" spans="1:10" ht="409.5" hidden="1">
      <c r="A379" s="168"/>
      <c r="B379" s="94"/>
      <c r="C379" s="14">
        <v>3110</v>
      </c>
      <c r="D379" s="169" t="s">
        <v>337</v>
      </c>
      <c r="E379" s="73">
        <v>0</v>
      </c>
      <c r="F379" s="58" t="s">
        <v>483</v>
      </c>
      <c r="G379" s="1"/>
      <c r="H379" s="12"/>
      <c r="J379" s="128"/>
    </row>
    <row r="380" spans="1:10" ht="25.5" hidden="1">
      <c r="A380" s="168"/>
      <c r="B380" s="94"/>
      <c r="C380" s="14">
        <v>3110</v>
      </c>
      <c r="D380" s="170" t="s">
        <v>314</v>
      </c>
      <c r="E380" s="73">
        <v>0</v>
      </c>
      <c r="F380" s="58" t="s">
        <v>483</v>
      </c>
      <c r="G380" s="1"/>
      <c r="H380" s="12"/>
      <c r="J380" s="128"/>
    </row>
    <row r="381" spans="1:10" ht="42.75" customHeight="1">
      <c r="A381" s="168"/>
      <c r="B381" s="11" t="s">
        <v>465</v>
      </c>
      <c r="C381" s="14"/>
      <c r="D381" s="49"/>
      <c r="E381" s="88">
        <f>E382</f>
        <v>78000</v>
      </c>
      <c r="F381" s="58" t="s">
        <v>483</v>
      </c>
      <c r="G381" s="9" t="s">
        <v>484</v>
      </c>
      <c r="H381" s="12"/>
      <c r="J381" s="128"/>
    </row>
    <row r="382" spans="1:10" ht="25.5" hidden="1">
      <c r="A382" s="168"/>
      <c r="B382" s="94"/>
      <c r="C382" s="14">
        <v>3110</v>
      </c>
      <c r="D382" s="170" t="s">
        <v>339</v>
      </c>
      <c r="E382" s="73">
        <v>78000</v>
      </c>
      <c r="F382" s="58" t="s">
        <v>483</v>
      </c>
      <c r="G382" s="9" t="s">
        <v>484</v>
      </c>
      <c r="H382" s="12"/>
      <c r="J382" s="128"/>
    </row>
    <row r="383" spans="1:10" ht="74.25" customHeight="1">
      <c r="A383" s="168"/>
      <c r="B383" s="11" t="s">
        <v>466</v>
      </c>
      <c r="C383" s="14"/>
      <c r="D383" s="49"/>
      <c r="E383" s="88">
        <f>E384+E385+E386</f>
        <v>33650</v>
      </c>
      <c r="F383" s="58" t="s">
        <v>483</v>
      </c>
      <c r="G383" s="9" t="s">
        <v>484</v>
      </c>
      <c r="H383" s="12"/>
      <c r="J383" s="128"/>
    </row>
    <row r="384" spans="1:10" ht="25.5" hidden="1">
      <c r="A384" s="168"/>
      <c r="B384" s="94"/>
      <c r="C384" s="14">
        <v>3110</v>
      </c>
      <c r="D384" s="170" t="s">
        <v>340</v>
      </c>
      <c r="E384" s="73">
        <v>18240</v>
      </c>
      <c r="F384" s="58" t="s">
        <v>483</v>
      </c>
      <c r="G384" s="9" t="s">
        <v>484</v>
      </c>
      <c r="H384" s="12"/>
      <c r="J384" s="128"/>
    </row>
    <row r="385" spans="1:10" ht="25.5" hidden="1">
      <c r="A385" s="168"/>
      <c r="B385" s="94"/>
      <c r="C385" s="14">
        <v>3110</v>
      </c>
      <c r="D385" s="170" t="s">
        <v>445</v>
      </c>
      <c r="E385" s="73">
        <v>5796</v>
      </c>
      <c r="F385" s="58" t="s">
        <v>483</v>
      </c>
      <c r="G385" s="9" t="s">
        <v>484</v>
      </c>
      <c r="H385" s="12"/>
      <c r="J385" s="128"/>
    </row>
    <row r="386" spans="1:10" ht="25.5" hidden="1">
      <c r="A386" s="168"/>
      <c r="B386" s="94"/>
      <c r="C386" s="14">
        <v>3110</v>
      </c>
      <c r="D386" s="170" t="s">
        <v>446</v>
      </c>
      <c r="E386" s="73">
        <v>9614</v>
      </c>
      <c r="F386" s="58" t="s">
        <v>483</v>
      </c>
      <c r="G386" s="9" t="s">
        <v>484</v>
      </c>
      <c r="H386" s="12"/>
      <c r="J386" s="128"/>
    </row>
    <row r="387" spans="1:10" ht="65.25" customHeight="1">
      <c r="A387" s="168"/>
      <c r="B387" s="14" t="s">
        <v>467</v>
      </c>
      <c r="C387" s="14"/>
      <c r="D387" s="170"/>
      <c r="E387" s="109">
        <f>E388</f>
        <v>18401</v>
      </c>
      <c r="F387" s="58" t="s">
        <v>483</v>
      </c>
      <c r="G387" s="9" t="s">
        <v>484</v>
      </c>
      <c r="H387" s="12"/>
      <c r="J387" s="128"/>
    </row>
    <row r="388" spans="1:10" ht="25.5" hidden="1">
      <c r="A388" s="168"/>
      <c r="B388" s="94"/>
      <c r="C388" s="14">
        <v>3110</v>
      </c>
      <c r="D388" s="170" t="s">
        <v>447</v>
      </c>
      <c r="E388" s="73">
        <v>18401</v>
      </c>
      <c r="F388" s="58" t="s">
        <v>483</v>
      </c>
      <c r="G388" s="9" t="s">
        <v>484</v>
      </c>
      <c r="H388" s="12"/>
      <c r="J388" s="128"/>
    </row>
    <row r="389" spans="1:10" ht="49.5" customHeight="1">
      <c r="A389" s="168"/>
      <c r="B389" s="14" t="s">
        <v>468</v>
      </c>
      <c r="C389" s="14"/>
      <c r="D389" s="198"/>
      <c r="E389" s="102">
        <f>E390</f>
        <v>26435</v>
      </c>
      <c r="F389" s="58" t="s">
        <v>483</v>
      </c>
      <c r="G389" s="9" t="s">
        <v>484</v>
      </c>
      <c r="H389" s="12"/>
      <c r="J389" s="128"/>
    </row>
    <row r="390" spans="1:10" ht="25.5" hidden="1">
      <c r="A390" s="168"/>
      <c r="B390" s="14"/>
      <c r="C390" s="14">
        <v>3110</v>
      </c>
      <c r="D390" s="106" t="s">
        <v>448</v>
      </c>
      <c r="E390" s="73">
        <v>26435</v>
      </c>
      <c r="F390" s="58" t="s">
        <v>483</v>
      </c>
      <c r="G390" s="1"/>
      <c r="H390" s="12"/>
      <c r="J390" s="128"/>
    </row>
    <row r="391" spans="1:10" ht="20.25">
      <c r="A391" s="168"/>
      <c r="B391" s="44" t="s">
        <v>460</v>
      </c>
      <c r="C391" s="44">
        <v>3132</v>
      </c>
      <c r="D391" s="199"/>
      <c r="E391" s="200">
        <f>E392+E395</f>
        <v>540208</v>
      </c>
      <c r="F391" s="58"/>
      <c r="G391" s="201"/>
      <c r="H391" s="201"/>
      <c r="J391" s="128"/>
    </row>
    <row r="392" spans="1:10" ht="31.5" customHeight="1">
      <c r="A392" s="168"/>
      <c r="B392" s="14" t="s">
        <v>463</v>
      </c>
      <c r="C392" s="14"/>
      <c r="D392" s="106"/>
      <c r="E392" s="102">
        <f>E393+E394</f>
        <v>431880</v>
      </c>
      <c r="F392" s="58" t="s">
        <v>483</v>
      </c>
      <c r="G392" s="9" t="s">
        <v>484</v>
      </c>
      <c r="H392" s="12"/>
      <c r="J392" s="128"/>
    </row>
    <row r="393" spans="1:10" ht="409.5" hidden="1">
      <c r="A393" s="168"/>
      <c r="B393" s="14"/>
      <c r="C393" s="14">
        <v>3132</v>
      </c>
      <c r="D393" s="104" t="s">
        <v>461</v>
      </c>
      <c r="E393" s="73">
        <v>49729</v>
      </c>
      <c r="F393" s="58" t="s">
        <v>483</v>
      </c>
      <c r="G393" s="9" t="s">
        <v>484</v>
      </c>
      <c r="H393" s="12"/>
      <c r="J393" s="128"/>
    </row>
    <row r="394" spans="1:10" ht="25.5" hidden="1">
      <c r="A394" s="168"/>
      <c r="B394" s="14"/>
      <c r="C394" s="14">
        <v>3132</v>
      </c>
      <c r="D394" s="106" t="s">
        <v>462</v>
      </c>
      <c r="E394" s="73">
        <v>382151</v>
      </c>
      <c r="F394" s="58" t="s">
        <v>483</v>
      </c>
      <c r="G394" s="9" t="s">
        <v>484</v>
      </c>
      <c r="H394" s="12"/>
      <c r="J394" s="128"/>
    </row>
    <row r="395" spans="1:10" ht="36" customHeight="1">
      <c r="A395" s="168"/>
      <c r="B395" s="11" t="s">
        <v>15</v>
      </c>
      <c r="C395" s="14">
        <v>3132</v>
      </c>
      <c r="D395" s="80"/>
      <c r="E395" s="171">
        <f>E396</f>
        <v>108328</v>
      </c>
      <c r="F395" s="58" t="s">
        <v>483</v>
      </c>
      <c r="G395" s="9" t="s">
        <v>484</v>
      </c>
      <c r="H395" s="12"/>
      <c r="J395" s="128"/>
    </row>
    <row r="396" spans="1:10" ht="299.25" hidden="1">
      <c r="A396" s="168"/>
      <c r="B396" s="94"/>
      <c r="C396" s="94"/>
      <c r="D396" s="82" t="s">
        <v>482</v>
      </c>
      <c r="E396" s="98">
        <v>108328</v>
      </c>
      <c r="F396" s="1"/>
      <c r="G396" s="1"/>
      <c r="H396" s="12"/>
      <c r="J396" s="128"/>
    </row>
    <row r="397" spans="1:10" ht="20.25">
      <c r="A397" s="172"/>
      <c r="B397" s="173"/>
      <c r="C397" s="173"/>
      <c r="D397" s="174"/>
      <c r="E397" s="53">
        <f>E375+E369+E366+E359+E219+E206+E9+E391</f>
        <v>2646117.09</v>
      </c>
      <c r="F397" s="1"/>
      <c r="G397" s="1"/>
      <c r="H397" s="12"/>
      <c r="J397" s="175"/>
    </row>
    <row r="398" spans="1:10" ht="20.25">
      <c r="A398" s="176"/>
      <c r="B398" s="206" t="s">
        <v>486</v>
      </c>
      <c r="C398" s="176"/>
      <c r="D398" s="176"/>
      <c r="E398" s="54"/>
      <c r="F398" s="5"/>
      <c r="G398" s="5"/>
      <c r="H398" s="18"/>
      <c r="J398" s="175"/>
    </row>
    <row r="399" spans="1:10" ht="20.25">
      <c r="A399" s="176"/>
      <c r="B399" s="203"/>
      <c r="C399" s="204"/>
      <c r="D399" s="204"/>
      <c r="E399" s="3"/>
      <c r="F399" s="204"/>
      <c r="G399" s="203"/>
      <c r="H399" s="3"/>
      <c r="I399" s="202"/>
      <c r="J399" s="175"/>
    </row>
    <row r="400" spans="1:8" ht="18.75">
      <c r="A400" s="4"/>
      <c r="B400" s="42" t="s">
        <v>485</v>
      </c>
      <c r="C400" s="207"/>
      <c r="D400" s="207"/>
      <c r="E400" s="209"/>
      <c r="F400" s="211" t="s">
        <v>492</v>
      </c>
      <c r="G400" s="5"/>
      <c r="H400" s="5"/>
    </row>
    <row r="401" spans="1:8" ht="18.75">
      <c r="A401" s="55"/>
      <c r="B401" s="205"/>
      <c r="C401" s="208" t="s">
        <v>488</v>
      </c>
      <c r="D401" s="55"/>
      <c r="E401" s="55"/>
      <c r="F401" s="55" t="s">
        <v>490</v>
      </c>
      <c r="G401" s="55"/>
      <c r="H401" s="55"/>
    </row>
    <row r="402" spans="1:8" ht="15.75">
      <c r="A402" s="56"/>
      <c r="C402" s="2" t="s">
        <v>489</v>
      </c>
      <c r="D402" s="27"/>
      <c r="E402" s="55"/>
      <c r="F402" s="55"/>
      <c r="G402" s="55"/>
      <c r="H402" s="55"/>
    </row>
    <row r="403" spans="1:8" ht="25.5" customHeight="1">
      <c r="A403" s="55"/>
      <c r="B403" s="205" t="s">
        <v>487</v>
      </c>
      <c r="C403" s="210"/>
      <c r="D403" s="210"/>
      <c r="E403" s="210"/>
      <c r="F403" s="212" t="s">
        <v>491</v>
      </c>
      <c r="G403" s="55"/>
      <c r="H403" s="5"/>
    </row>
    <row r="404" spans="1:8" ht="15" customHeight="1">
      <c r="A404" s="56"/>
      <c r="B404" s="56"/>
      <c r="C404" s="208" t="s">
        <v>488</v>
      </c>
      <c r="D404" s="56"/>
      <c r="E404" s="56"/>
      <c r="F404" s="55" t="s">
        <v>490</v>
      </c>
      <c r="G404" s="56"/>
      <c r="H404" s="5"/>
    </row>
    <row r="405" spans="1:8" ht="15.75">
      <c r="A405" s="213"/>
      <c r="B405" s="213"/>
      <c r="C405" s="213"/>
      <c r="D405" s="213"/>
      <c r="E405" s="213"/>
      <c r="F405" s="213"/>
      <c r="G405" s="213"/>
      <c r="H405" s="5"/>
    </row>
    <row r="406" spans="1:8" ht="15.75">
      <c r="A406" s="4"/>
      <c r="B406" s="4"/>
      <c r="C406" s="4"/>
      <c r="D406" s="6"/>
      <c r="E406" s="6"/>
      <c r="F406" s="5"/>
      <c r="G406" s="5"/>
      <c r="H406" s="5"/>
    </row>
    <row r="407" spans="1:8" ht="15.75">
      <c r="A407" s="4"/>
      <c r="B407" s="4"/>
      <c r="C407" s="4"/>
      <c r="D407" s="57"/>
      <c r="E407" s="6"/>
      <c r="F407" s="5"/>
      <c r="G407" s="5"/>
      <c r="H407" s="5"/>
    </row>
    <row r="408" spans="1:8" ht="15.75">
      <c r="A408" s="4"/>
      <c r="B408" s="4"/>
      <c r="C408" s="4"/>
      <c r="D408" s="57"/>
      <c r="E408" s="6"/>
      <c r="F408" s="5"/>
      <c r="G408" s="5"/>
      <c r="H408" s="5"/>
    </row>
    <row r="409" spans="1:8" ht="15.75">
      <c r="A409" s="4"/>
      <c r="B409" s="4"/>
      <c r="C409" s="4"/>
      <c r="D409" s="57"/>
      <c r="E409" s="6"/>
      <c r="F409" s="5"/>
      <c r="G409" s="5"/>
      <c r="H409" s="5"/>
    </row>
    <row r="410" spans="1:8" ht="15.75">
      <c r="A410" s="4"/>
      <c r="B410" s="4"/>
      <c r="C410" s="4"/>
      <c r="D410" s="57"/>
      <c r="E410" s="6"/>
      <c r="F410" s="5"/>
      <c r="G410" s="5"/>
      <c r="H410" s="5"/>
    </row>
    <row r="411" spans="1:8" ht="15.75">
      <c r="A411" s="4"/>
      <c r="B411" s="4"/>
      <c r="C411" s="4"/>
      <c r="D411" s="4"/>
      <c r="E411" s="6"/>
      <c r="F411" s="5"/>
      <c r="G411" s="5"/>
      <c r="H411" s="5"/>
    </row>
    <row r="412" spans="1:8" ht="15.75">
      <c r="A412" s="4"/>
      <c r="B412" s="4"/>
      <c r="C412" s="4"/>
      <c r="D412" s="4"/>
      <c r="E412" s="6"/>
      <c r="F412" s="5"/>
      <c r="G412" s="5"/>
      <c r="H412" s="5"/>
    </row>
    <row r="413" spans="1:8" ht="15.75">
      <c r="A413" s="4"/>
      <c r="B413" s="4"/>
      <c r="C413" s="4"/>
      <c r="D413" s="4"/>
      <c r="E413" s="6"/>
      <c r="F413" s="5"/>
      <c r="G413" s="5"/>
      <c r="H413" s="5"/>
    </row>
    <row r="414" spans="1:8" ht="15.75">
      <c r="A414" s="4"/>
      <c r="B414" s="4"/>
      <c r="C414" s="4"/>
      <c r="D414" s="4"/>
      <c r="E414" s="6"/>
      <c r="F414" s="5"/>
      <c r="G414" s="5"/>
      <c r="H414" s="5"/>
    </row>
    <row r="415" spans="1:8" ht="15.75">
      <c r="A415" s="4"/>
      <c r="B415" s="4"/>
      <c r="C415" s="4"/>
      <c r="D415" s="4"/>
      <c r="E415" s="5"/>
      <c r="F415" s="5"/>
      <c r="G415" s="5"/>
      <c r="H415" s="5"/>
    </row>
    <row r="416" spans="1:8" ht="15.75">
      <c r="A416" s="4"/>
      <c r="B416" s="4"/>
      <c r="C416" s="4"/>
      <c r="D416" s="4"/>
      <c r="E416" s="5"/>
      <c r="F416" s="5"/>
      <c r="G416" s="5"/>
      <c r="H416" s="5"/>
    </row>
    <row r="417" spans="1:8" ht="15.75">
      <c r="A417" s="4"/>
      <c r="B417" s="4"/>
      <c r="C417" s="4"/>
      <c r="D417" s="4"/>
      <c r="E417" s="5"/>
      <c r="F417" s="5"/>
      <c r="G417" s="5"/>
      <c r="H417" s="5"/>
    </row>
    <row r="418" spans="1:8" ht="15.75">
      <c r="A418" s="4"/>
      <c r="B418" s="4"/>
      <c r="C418" s="4"/>
      <c r="D418" s="4"/>
      <c r="E418" s="5"/>
      <c r="F418" s="5"/>
      <c r="G418" s="5"/>
      <c r="H418" s="5"/>
    </row>
    <row r="419" spans="1:8" ht="15.75">
      <c r="A419" s="4"/>
      <c r="B419" s="4"/>
      <c r="C419" s="4"/>
      <c r="D419" s="4"/>
      <c r="E419" s="5"/>
      <c r="F419" s="5"/>
      <c r="G419" s="5"/>
      <c r="H419" s="5"/>
    </row>
    <row r="420" spans="1:8" ht="15.75">
      <c r="A420" s="4"/>
      <c r="B420" s="4"/>
      <c r="C420" s="4"/>
      <c r="D420" s="4"/>
      <c r="E420" s="5"/>
      <c r="F420" s="5"/>
      <c r="G420" s="5"/>
      <c r="H420" s="5"/>
    </row>
    <row r="421" spans="1:8" ht="15.75">
      <c r="A421" s="4"/>
      <c r="B421" s="4"/>
      <c r="C421" s="4"/>
      <c r="D421" s="4"/>
      <c r="E421" s="5"/>
      <c r="F421" s="5"/>
      <c r="G421" s="5"/>
      <c r="H421" s="5"/>
    </row>
    <row r="422" spans="1:8" ht="15.75">
      <c r="A422" s="4"/>
      <c r="B422" s="4"/>
      <c r="C422" s="4"/>
      <c r="D422" s="4"/>
      <c r="E422" s="5"/>
      <c r="F422" s="5"/>
      <c r="G422" s="5"/>
      <c r="H422" s="5"/>
    </row>
    <row r="423" spans="1:8" ht="15.75">
      <c r="A423" s="4"/>
      <c r="B423" s="4"/>
      <c r="C423" s="4"/>
      <c r="D423" s="4"/>
      <c r="E423" s="5"/>
      <c r="F423" s="5"/>
      <c r="G423" s="5"/>
      <c r="H423" s="5"/>
    </row>
    <row r="424" spans="1:8" ht="15.75">
      <c r="A424" s="4"/>
      <c r="B424" s="4"/>
      <c r="C424" s="4"/>
      <c r="D424" s="4"/>
      <c r="E424" s="5"/>
      <c r="F424" s="5"/>
      <c r="G424" s="5"/>
      <c r="H424" s="5"/>
    </row>
    <row r="425" spans="1:8" ht="15.75">
      <c r="A425" s="4"/>
      <c r="B425" s="4"/>
      <c r="C425" s="4"/>
      <c r="D425" s="4"/>
      <c r="E425" s="5"/>
      <c r="F425" s="5"/>
      <c r="G425" s="5"/>
      <c r="H425" s="5"/>
    </row>
    <row r="426" spans="1:8" ht="15.75">
      <c r="A426" s="4"/>
      <c r="B426" s="4"/>
      <c r="C426" s="4"/>
      <c r="D426" s="4"/>
      <c r="E426" s="5"/>
      <c r="F426" s="5"/>
      <c r="G426" s="5"/>
      <c r="H426" s="5"/>
    </row>
    <row r="427" spans="1:8" ht="15.75">
      <c r="A427" s="4"/>
      <c r="B427" s="4"/>
      <c r="C427" s="4"/>
      <c r="D427" s="4"/>
      <c r="E427" s="5"/>
      <c r="F427" s="5"/>
      <c r="G427" s="5"/>
      <c r="H427" s="5"/>
    </row>
    <row r="428" spans="1:8" ht="15.75">
      <c r="A428" s="4"/>
      <c r="B428" s="4"/>
      <c r="C428" s="4"/>
      <c r="D428" s="4"/>
      <c r="E428" s="5"/>
      <c r="F428" s="5"/>
      <c r="G428" s="5"/>
      <c r="H428" s="5"/>
    </row>
    <row r="429" spans="1:8" ht="15.75">
      <c r="A429" s="4"/>
      <c r="B429" s="4"/>
      <c r="C429" s="4"/>
      <c r="D429" s="4"/>
      <c r="E429" s="5"/>
      <c r="F429" s="5"/>
      <c r="G429" s="5"/>
      <c r="H429" s="5"/>
    </row>
    <row r="430" spans="1:8" ht="15.75">
      <c r="A430" s="4"/>
      <c r="B430" s="4"/>
      <c r="C430" s="4"/>
      <c r="D430" s="4"/>
      <c r="E430" s="5"/>
      <c r="F430" s="5"/>
      <c r="G430" s="5"/>
      <c r="H430" s="5"/>
    </row>
    <row r="431" spans="1:8" ht="15.75">
      <c r="A431" s="4"/>
      <c r="B431" s="4"/>
      <c r="C431" s="4"/>
      <c r="D431" s="4"/>
      <c r="E431" s="5"/>
      <c r="F431" s="5"/>
      <c r="G431" s="5"/>
      <c r="H431" s="5"/>
    </row>
    <row r="432" spans="1:8" ht="15.75">
      <c r="A432" s="4"/>
      <c r="B432" s="4"/>
      <c r="C432" s="4"/>
      <c r="D432" s="4"/>
      <c r="E432" s="5"/>
      <c r="F432" s="5"/>
      <c r="G432" s="5"/>
      <c r="H432" s="5"/>
    </row>
    <row r="433" spans="1:8" ht="15.75">
      <c r="A433" s="4"/>
      <c r="B433" s="4"/>
      <c r="C433" s="4"/>
      <c r="D433" s="4"/>
      <c r="E433" s="5"/>
      <c r="F433" s="5"/>
      <c r="G433" s="5"/>
      <c r="H433" s="5"/>
    </row>
    <row r="434" spans="1:8" ht="15.75">
      <c r="A434" s="7"/>
      <c r="B434" s="7"/>
      <c r="C434" s="7"/>
      <c r="D434" s="7"/>
      <c r="E434" s="5"/>
      <c r="F434" s="5"/>
      <c r="G434" s="5"/>
      <c r="H434" s="5"/>
    </row>
    <row r="435" spans="1:8" ht="15.75">
      <c r="A435" s="7"/>
      <c r="B435" s="7"/>
      <c r="C435" s="7"/>
      <c r="D435" s="7"/>
      <c r="E435" s="5"/>
      <c r="F435" s="5"/>
      <c r="G435" s="5"/>
      <c r="H435" s="5"/>
    </row>
    <row r="436" spans="1:8" ht="15.75">
      <c r="A436" s="7"/>
      <c r="B436" s="7"/>
      <c r="C436" s="7"/>
      <c r="D436" s="7"/>
      <c r="E436" s="5"/>
      <c r="F436" s="5"/>
      <c r="G436" s="5"/>
      <c r="H436" s="5"/>
    </row>
    <row r="437" spans="1:8" ht="15.75">
      <c r="A437" s="7"/>
      <c r="B437" s="7"/>
      <c r="C437" s="7"/>
      <c r="D437" s="7"/>
      <c r="E437" s="5"/>
      <c r="F437" s="5"/>
      <c r="G437" s="5"/>
      <c r="H437" s="5"/>
    </row>
    <row r="438" spans="1:8" ht="15.75">
      <c r="A438" s="7"/>
      <c r="B438" s="7"/>
      <c r="C438" s="7"/>
      <c r="D438" s="7"/>
      <c r="E438" s="5"/>
      <c r="F438" s="5"/>
      <c r="G438" s="5"/>
      <c r="H438" s="5"/>
    </row>
    <row r="439" spans="1:8" ht="15.75">
      <c r="A439" s="7"/>
      <c r="B439" s="7"/>
      <c r="C439" s="7"/>
      <c r="D439" s="7"/>
      <c r="E439" s="5"/>
      <c r="F439" s="5"/>
      <c r="G439" s="5"/>
      <c r="H439" s="5"/>
    </row>
    <row r="440" spans="1:8" ht="15.75">
      <c r="A440" s="7"/>
      <c r="B440" s="7"/>
      <c r="C440" s="7"/>
      <c r="D440" s="7"/>
      <c r="E440" s="5"/>
      <c r="F440" s="5"/>
      <c r="G440" s="5"/>
      <c r="H440" s="5"/>
    </row>
    <row r="441" spans="1:8" ht="15.75">
      <c r="A441" s="7"/>
      <c r="B441" s="7"/>
      <c r="C441" s="7"/>
      <c r="D441" s="7"/>
      <c r="E441" s="5"/>
      <c r="F441" s="5"/>
      <c r="G441" s="5"/>
      <c r="H441" s="5"/>
    </row>
    <row r="442" spans="1:8" ht="15.75">
      <c r="A442" s="7"/>
      <c r="B442" s="7"/>
      <c r="C442" s="7"/>
      <c r="D442" s="7"/>
      <c r="E442" s="5"/>
      <c r="F442" s="5"/>
      <c r="G442" s="5"/>
      <c r="H442" s="5"/>
    </row>
    <row r="443" spans="1:8" ht="15.75">
      <c r="A443" s="7"/>
      <c r="B443" s="7"/>
      <c r="C443" s="7"/>
      <c r="D443" s="7"/>
      <c r="E443" s="5"/>
      <c r="F443" s="5"/>
      <c r="G443" s="5"/>
      <c r="H443" s="5"/>
    </row>
    <row r="444" spans="1:8" ht="15.75">
      <c r="A444" s="7"/>
      <c r="B444" s="7"/>
      <c r="C444" s="7"/>
      <c r="D444" s="7"/>
      <c r="E444" s="5"/>
      <c r="F444" s="5"/>
      <c r="G444" s="5"/>
      <c r="H444" s="5"/>
    </row>
    <row r="445" spans="1:8" ht="15.75">
      <c r="A445" s="7"/>
      <c r="B445" s="7"/>
      <c r="C445" s="7"/>
      <c r="D445" s="7"/>
      <c r="E445" s="5"/>
      <c r="F445" s="5"/>
      <c r="G445" s="5"/>
      <c r="H445" s="5"/>
    </row>
    <row r="446" spans="1:8" ht="15.75">
      <c r="A446" s="7"/>
      <c r="B446" s="7"/>
      <c r="C446" s="7"/>
      <c r="D446" s="7"/>
      <c r="E446" s="5"/>
      <c r="F446" s="5"/>
      <c r="G446" s="5"/>
      <c r="H446" s="5"/>
    </row>
    <row r="447" spans="1:8" ht="15.75">
      <c r="A447" s="7"/>
      <c r="B447" s="7"/>
      <c r="C447" s="7"/>
      <c r="D447" s="7"/>
      <c r="E447" s="5"/>
      <c r="F447" s="5"/>
      <c r="G447" s="5"/>
      <c r="H447" s="5"/>
    </row>
    <row r="448" spans="1:8" ht="15.75">
      <c r="A448" s="7"/>
      <c r="B448" s="7"/>
      <c r="C448" s="7"/>
      <c r="D448" s="7"/>
      <c r="E448" s="5"/>
      <c r="F448" s="5"/>
      <c r="G448" s="5"/>
      <c r="H448" s="5"/>
    </row>
    <row r="449" spans="1:8" ht="15.75">
      <c r="A449" s="7"/>
      <c r="B449" s="7"/>
      <c r="C449" s="7"/>
      <c r="D449" s="7"/>
      <c r="E449" s="5"/>
      <c r="F449" s="5"/>
      <c r="G449" s="5"/>
      <c r="H449" s="5"/>
    </row>
    <row r="450" spans="1:8" ht="15.75">
      <c r="A450" s="7"/>
      <c r="B450" s="7"/>
      <c r="C450" s="7"/>
      <c r="D450" s="7"/>
      <c r="E450" s="5"/>
      <c r="F450" s="5"/>
      <c r="G450" s="5"/>
      <c r="H450" s="5"/>
    </row>
    <row r="451" spans="1:8" ht="15.75">
      <c r="A451" s="7"/>
      <c r="B451" s="7"/>
      <c r="C451" s="7"/>
      <c r="D451" s="7"/>
      <c r="E451" s="5"/>
      <c r="F451" s="5"/>
      <c r="G451" s="5"/>
      <c r="H451" s="5"/>
    </row>
    <row r="452" spans="1:8" ht="15.75">
      <c r="A452" s="7"/>
      <c r="B452" s="7"/>
      <c r="C452" s="7"/>
      <c r="D452" s="7"/>
      <c r="E452" s="5"/>
      <c r="F452" s="5"/>
      <c r="G452" s="5"/>
      <c r="H452" s="5"/>
    </row>
    <row r="453" spans="1:8" ht="15.75">
      <c r="A453" s="7"/>
      <c r="B453" s="7"/>
      <c r="C453" s="7"/>
      <c r="D453" s="7"/>
      <c r="E453" s="5"/>
      <c r="F453" s="5"/>
      <c r="G453" s="5"/>
      <c r="H453" s="5"/>
    </row>
    <row r="454" spans="1:8" ht="15.75">
      <c r="A454" s="7"/>
      <c r="B454" s="7"/>
      <c r="C454" s="7"/>
      <c r="D454" s="7"/>
      <c r="E454" s="5"/>
      <c r="F454" s="5"/>
      <c r="G454" s="5"/>
      <c r="H454" s="5"/>
    </row>
    <row r="455" spans="1:8" ht="15.75">
      <c r="A455" s="7"/>
      <c r="B455" s="7"/>
      <c r="C455" s="7"/>
      <c r="D455" s="7"/>
      <c r="E455" s="5"/>
      <c r="F455" s="5"/>
      <c r="G455" s="5"/>
      <c r="H455" s="5"/>
    </row>
    <row r="456" spans="1:8" ht="15.75">
      <c r="A456" s="27"/>
      <c r="B456" s="27"/>
      <c r="C456" s="27"/>
      <c r="D456" s="7"/>
      <c r="E456" s="5"/>
      <c r="F456" s="5"/>
      <c r="G456" s="5"/>
      <c r="H456" s="5"/>
    </row>
    <row r="457" spans="1:8" ht="15.75">
      <c r="A457" s="27"/>
      <c r="B457" s="27"/>
      <c r="C457" s="27"/>
      <c r="D457" s="7"/>
      <c r="E457" s="5"/>
      <c r="F457" s="5"/>
      <c r="G457" s="5"/>
      <c r="H457" s="5"/>
    </row>
    <row r="458" spans="1:8" ht="15.75">
      <c r="A458" s="27"/>
      <c r="B458" s="27"/>
      <c r="C458" s="27"/>
      <c r="D458" s="7"/>
      <c r="E458" s="5"/>
      <c r="F458" s="5"/>
      <c r="G458" s="5"/>
      <c r="H458" s="5"/>
    </row>
    <row r="459" spans="1:8" ht="15.75">
      <c r="A459" s="27"/>
      <c r="B459" s="27"/>
      <c r="C459" s="27"/>
      <c r="D459" s="7"/>
      <c r="E459" s="5"/>
      <c r="F459" s="5"/>
      <c r="G459" s="5"/>
      <c r="H459" s="5"/>
    </row>
    <row r="460" spans="1:8" ht="15.75">
      <c r="A460" s="27"/>
      <c r="B460" s="27"/>
      <c r="C460" s="27"/>
      <c r="D460" s="7"/>
      <c r="E460" s="5"/>
      <c r="F460" s="5"/>
      <c r="G460" s="5"/>
      <c r="H460" s="5"/>
    </row>
    <row r="461" spans="1:8" ht="15.75">
      <c r="A461" s="27"/>
      <c r="B461" s="27"/>
      <c r="C461" s="27"/>
      <c r="D461" s="7"/>
      <c r="E461" s="5"/>
      <c r="F461" s="5"/>
      <c r="G461" s="5"/>
      <c r="H461" s="5"/>
    </row>
    <row r="462" spans="1:8" ht="15.75">
      <c r="A462" s="27"/>
      <c r="B462" s="27"/>
      <c r="C462" s="27"/>
      <c r="D462" s="7"/>
      <c r="E462" s="5"/>
      <c r="F462" s="5"/>
      <c r="G462" s="5"/>
      <c r="H462" s="5"/>
    </row>
    <row r="463" spans="1:8" ht="15.75">
      <c r="A463" s="27"/>
      <c r="B463" s="27"/>
      <c r="C463" s="27"/>
      <c r="D463" s="7"/>
      <c r="E463" s="5"/>
      <c r="F463" s="5"/>
      <c r="G463" s="5"/>
      <c r="H463" s="5"/>
    </row>
    <row r="464" spans="1:8" ht="15.75">
      <c r="A464" s="27"/>
      <c r="B464" s="27"/>
      <c r="C464" s="27"/>
      <c r="D464" s="7"/>
      <c r="E464" s="5"/>
      <c r="F464" s="5"/>
      <c r="G464" s="5"/>
      <c r="H464" s="5"/>
    </row>
    <row r="465" spans="1:8" ht="15.75">
      <c r="A465" s="27"/>
      <c r="B465" s="27"/>
      <c r="C465" s="27"/>
      <c r="D465" s="7"/>
      <c r="E465" s="5"/>
      <c r="F465" s="5"/>
      <c r="G465" s="5"/>
      <c r="H465" s="5"/>
    </row>
    <row r="466" spans="1:11" ht="15.75">
      <c r="A466" s="27"/>
      <c r="B466" s="27"/>
      <c r="C466" s="27"/>
      <c r="D466" s="7"/>
      <c r="E466" s="5"/>
      <c r="F466" s="5"/>
      <c r="G466" s="5"/>
      <c r="H466" s="5"/>
      <c r="I466" s="27"/>
      <c r="J466" s="27"/>
      <c r="K466" s="27"/>
    </row>
    <row r="467" spans="1:11" ht="15.75">
      <c r="A467" s="27"/>
      <c r="B467" s="27"/>
      <c r="C467" s="27"/>
      <c r="D467" s="7"/>
      <c r="E467" s="5"/>
      <c r="F467" s="5"/>
      <c r="G467" s="5"/>
      <c r="H467" s="5"/>
      <c r="I467" s="27"/>
      <c r="J467" s="27"/>
      <c r="K467" s="27"/>
    </row>
    <row r="468" spans="1:11" ht="15.75">
      <c r="A468" s="27"/>
      <c r="B468" s="27"/>
      <c r="C468" s="27"/>
      <c r="D468" s="7"/>
      <c r="E468" s="5"/>
      <c r="F468" s="5"/>
      <c r="G468" s="5"/>
      <c r="H468" s="5"/>
      <c r="I468" s="27"/>
      <c r="J468" s="27"/>
      <c r="K468" s="27"/>
    </row>
    <row r="469" spans="1:11" ht="15.75">
      <c r="A469" s="27"/>
      <c r="B469" s="27"/>
      <c r="C469" s="27"/>
      <c r="D469" s="7"/>
      <c r="E469" s="5"/>
      <c r="F469" s="5"/>
      <c r="G469" s="5"/>
      <c r="H469" s="5"/>
      <c r="I469" s="27"/>
      <c r="J469" s="27"/>
      <c r="K469" s="27"/>
    </row>
    <row r="470" spans="1:11" ht="15.75">
      <c r="A470" s="27"/>
      <c r="B470" s="27"/>
      <c r="C470" s="27"/>
      <c r="D470" s="7"/>
      <c r="E470" s="5"/>
      <c r="F470" s="5"/>
      <c r="G470" s="5"/>
      <c r="H470" s="5"/>
      <c r="I470" s="27"/>
      <c r="J470" s="27"/>
      <c r="K470" s="27"/>
    </row>
    <row r="471" spans="1:11" ht="15.75">
      <c r="A471" s="27"/>
      <c r="B471" s="27"/>
      <c r="C471" s="27"/>
      <c r="D471" s="7"/>
      <c r="E471" s="5"/>
      <c r="F471" s="5"/>
      <c r="G471" s="5"/>
      <c r="H471" s="5"/>
      <c r="I471" s="27"/>
      <c r="J471" s="27"/>
      <c r="K471" s="27"/>
    </row>
    <row r="472" spans="1:11" ht="15.75">
      <c r="A472" s="27"/>
      <c r="B472" s="27"/>
      <c r="C472" s="27"/>
      <c r="D472" s="7"/>
      <c r="E472" s="5"/>
      <c r="F472" s="5"/>
      <c r="G472" s="5"/>
      <c r="H472" s="5"/>
      <c r="I472" s="27"/>
      <c r="J472" s="27"/>
      <c r="K472" s="27"/>
    </row>
    <row r="473" spans="1:11" ht="15.75">
      <c r="A473" s="27"/>
      <c r="B473" s="27"/>
      <c r="C473" s="27"/>
      <c r="D473" s="7"/>
      <c r="E473" s="5"/>
      <c r="F473" s="5"/>
      <c r="G473" s="5"/>
      <c r="H473" s="5"/>
      <c r="I473" s="27"/>
      <c r="J473" s="27"/>
      <c r="K473" s="27"/>
    </row>
    <row r="474" spans="1:11" ht="15.75">
      <c r="A474" s="27"/>
      <c r="B474" s="27"/>
      <c r="C474" s="27"/>
      <c r="D474" s="7"/>
      <c r="E474" s="5"/>
      <c r="F474" s="5"/>
      <c r="G474" s="5"/>
      <c r="H474" s="5"/>
      <c r="I474" s="27"/>
      <c r="J474" s="27"/>
      <c r="K474" s="27"/>
    </row>
    <row r="475" spans="1:11" ht="15.75">
      <c r="A475" s="27"/>
      <c r="B475" s="27"/>
      <c r="C475" s="27"/>
      <c r="D475" s="7"/>
      <c r="E475" s="5"/>
      <c r="F475" s="5"/>
      <c r="G475" s="5"/>
      <c r="H475" s="5"/>
      <c r="I475" s="27"/>
      <c r="J475" s="27"/>
      <c r="K475" s="27"/>
    </row>
    <row r="476" spans="1:11" ht="15.75">
      <c r="A476" s="27"/>
      <c r="B476" s="27"/>
      <c r="C476" s="27"/>
      <c r="D476" s="7"/>
      <c r="E476" s="5"/>
      <c r="F476" s="5"/>
      <c r="G476" s="5"/>
      <c r="H476" s="5"/>
      <c r="I476" s="27"/>
      <c r="J476" s="27"/>
      <c r="K476" s="27"/>
    </row>
    <row r="477" spans="1:11" ht="15.75">
      <c r="A477" s="27"/>
      <c r="B477" s="27"/>
      <c r="C477" s="27"/>
      <c r="D477" s="7"/>
      <c r="E477" s="5"/>
      <c r="F477" s="5"/>
      <c r="G477" s="5"/>
      <c r="H477" s="5"/>
      <c r="I477" s="27"/>
      <c r="J477" s="27"/>
      <c r="K477" s="27"/>
    </row>
    <row r="478" spans="1:11" ht="15.75">
      <c r="A478" s="27"/>
      <c r="B478" s="27"/>
      <c r="C478" s="27"/>
      <c r="D478" s="7"/>
      <c r="E478" s="5"/>
      <c r="F478" s="5"/>
      <c r="G478" s="5"/>
      <c r="H478" s="5"/>
      <c r="I478" s="27"/>
      <c r="J478" s="27"/>
      <c r="K478" s="27"/>
    </row>
    <row r="479" spans="1:11" ht="15.75">
      <c r="A479" s="27"/>
      <c r="B479" s="27"/>
      <c r="C479" s="27"/>
      <c r="D479" s="7"/>
      <c r="E479" s="5"/>
      <c r="F479" s="5"/>
      <c r="G479" s="5"/>
      <c r="H479" s="5"/>
      <c r="I479" s="27"/>
      <c r="J479" s="27"/>
      <c r="K479" s="27"/>
    </row>
    <row r="480" spans="1:11" ht="15.75">
      <c r="A480" s="27"/>
      <c r="B480" s="27"/>
      <c r="C480" s="27"/>
      <c r="D480" s="7"/>
      <c r="E480" s="5"/>
      <c r="F480" s="5"/>
      <c r="G480" s="5"/>
      <c r="H480" s="5"/>
      <c r="I480" s="27"/>
      <c r="J480" s="27"/>
      <c r="K480" s="27"/>
    </row>
    <row r="481" spans="1:11" ht="15.75">
      <c r="A481" s="27"/>
      <c r="B481" s="27"/>
      <c r="C481" s="27"/>
      <c r="D481" s="7"/>
      <c r="E481" s="5"/>
      <c r="F481" s="5"/>
      <c r="G481" s="5"/>
      <c r="H481" s="5"/>
      <c r="I481" s="27"/>
      <c r="J481" s="27"/>
      <c r="K481" s="27"/>
    </row>
    <row r="482" spans="1:11" ht="15.75">
      <c r="A482" s="27"/>
      <c r="B482" s="27"/>
      <c r="C482" s="27"/>
      <c r="D482" s="7"/>
      <c r="E482" s="5"/>
      <c r="F482" s="5"/>
      <c r="G482" s="5"/>
      <c r="H482" s="5"/>
      <c r="I482" s="27"/>
      <c r="J482" s="27"/>
      <c r="K482" s="27"/>
    </row>
    <row r="483" spans="1:11" ht="15.75">
      <c r="A483" s="27"/>
      <c r="B483" s="27"/>
      <c r="C483" s="27"/>
      <c r="D483" s="7"/>
      <c r="E483" s="5"/>
      <c r="F483" s="5"/>
      <c r="G483" s="5"/>
      <c r="H483" s="5"/>
      <c r="I483" s="27"/>
      <c r="J483" s="27"/>
      <c r="K483" s="27"/>
    </row>
    <row r="484" spans="1:11" ht="15.75">
      <c r="A484" s="27"/>
      <c r="B484" s="27"/>
      <c r="C484" s="27"/>
      <c r="D484" s="7"/>
      <c r="E484" s="5"/>
      <c r="F484" s="5"/>
      <c r="G484" s="5"/>
      <c r="H484" s="5"/>
      <c r="I484" s="27"/>
      <c r="J484" s="27"/>
      <c r="K484" s="27"/>
    </row>
    <row r="485" spans="1:11" ht="15.75">
      <c r="A485" s="27"/>
      <c r="B485" s="27"/>
      <c r="C485" s="27"/>
      <c r="D485" s="7"/>
      <c r="E485" s="5"/>
      <c r="F485" s="5"/>
      <c r="G485" s="5"/>
      <c r="H485" s="5"/>
      <c r="I485" s="27"/>
      <c r="J485" s="27"/>
      <c r="K485" s="27"/>
    </row>
    <row r="486" spans="1:11" ht="15.75">
      <c r="A486" s="27"/>
      <c r="B486" s="27"/>
      <c r="C486" s="27"/>
      <c r="D486" s="7"/>
      <c r="E486" s="5"/>
      <c r="F486" s="5"/>
      <c r="G486" s="5"/>
      <c r="H486" s="5"/>
      <c r="I486" s="27"/>
      <c r="J486" s="27"/>
      <c r="K486" s="27"/>
    </row>
    <row r="487" spans="1:11" ht="15.75">
      <c r="A487" s="27"/>
      <c r="B487" s="27"/>
      <c r="C487" s="27"/>
      <c r="D487" s="7"/>
      <c r="E487" s="5"/>
      <c r="F487" s="5"/>
      <c r="G487" s="5"/>
      <c r="H487" s="5"/>
      <c r="I487" s="27"/>
      <c r="J487" s="27"/>
      <c r="K487" s="27"/>
    </row>
    <row r="488" spans="1:11" ht="15.75">
      <c r="A488" s="27"/>
      <c r="B488" s="27"/>
      <c r="C488" s="27"/>
      <c r="D488" s="7"/>
      <c r="E488" s="5"/>
      <c r="F488" s="5"/>
      <c r="G488" s="5"/>
      <c r="H488" s="5"/>
      <c r="I488" s="27"/>
      <c r="J488" s="27"/>
      <c r="K488" s="27"/>
    </row>
    <row r="489" spans="1:11" ht="15.75">
      <c r="A489" s="27"/>
      <c r="B489" s="27"/>
      <c r="C489" s="27"/>
      <c r="D489" s="7"/>
      <c r="E489" s="5"/>
      <c r="F489" s="5"/>
      <c r="G489" s="5"/>
      <c r="H489" s="5"/>
      <c r="I489" s="27"/>
      <c r="J489" s="27"/>
      <c r="K489" s="27"/>
    </row>
    <row r="490" spans="1:11" ht="15.75">
      <c r="A490" s="27"/>
      <c r="B490" s="27"/>
      <c r="C490" s="27"/>
      <c r="D490" s="7"/>
      <c r="E490" s="5"/>
      <c r="F490" s="5"/>
      <c r="G490" s="5"/>
      <c r="H490" s="5"/>
      <c r="I490" s="27"/>
      <c r="J490" s="27"/>
      <c r="K490" s="27"/>
    </row>
    <row r="491" spans="1:11" ht="15.75">
      <c r="A491" s="27"/>
      <c r="B491" s="27"/>
      <c r="C491" s="27"/>
      <c r="D491" s="7"/>
      <c r="E491" s="5"/>
      <c r="F491" s="5"/>
      <c r="G491" s="5"/>
      <c r="H491" s="5"/>
      <c r="I491" s="27"/>
      <c r="J491" s="27"/>
      <c r="K491" s="27"/>
    </row>
    <row r="492" spans="1:11" ht="15.75">
      <c r="A492" s="27"/>
      <c r="B492" s="27"/>
      <c r="C492" s="27"/>
      <c r="D492" s="7"/>
      <c r="E492" s="5"/>
      <c r="F492" s="5"/>
      <c r="G492" s="5"/>
      <c r="H492" s="5"/>
      <c r="I492" s="27"/>
      <c r="J492" s="27"/>
      <c r="K492" s="27"/>
    </row>
    <row r="493" spans="1:11" ht="15.75">
      <c r="A493" s="27"/>
      <c r="B493" s="27"/>
      <c r="C493" s="27"/>
      <c r="D493" s="7"/>
      <c r="E493" s="5"/>
      <c r="F493" s="5"/>
      <c r="G493" s="5"/>
      <c r="H493" s="5"/>
      <c r="I493" s="27"/>
      <c r="J493" s="27"/>
      <c r="K493" s="27"/>
    </row>
    <row r="494" spans="1:11" ht="15.75">
      <c r="A494" s="27"/>
      <c r="B494" s="27"/>
      <c r="C494" s="27"/>
      <c r="D494" s="7"/>
      <c r="E494" s="5"/>
      <c r="F494" s="5"/>
      <c r="G494" s="5"/>
      <c r="H494" s="5"/>
      <c r="I494" s="27"/>
      <c r="J494" s="27"/>
      <c r="K494" s="27"/>
    </row>
    <row r="495" spans="1:11" ht="15.75">
      <c r="A495" s="27"/>
      <c r="B495" s="27"/>
      <c r="C495" s="27"/>
      <c r="D495" s="7"/>
      <c r="E495" s="5"/>
      <c r="F495" s="5"/>
      <c r="G495" s="5"/>
      <c r="H495" s="5"/>
      <c r="I495" s="27"/>
      <c r="J495" s="27"/>
      <c r="K495" s="27"/>
    </row>
    <row r="496" spans="1:11" ht="15.75">
      <c r="A496" s="27"/>
      <c r="B496" s="27"/>
      <c r="C496" s="27"/>
      <c r="D496" s="7"/>
      <c r="E496" s="5"/>
      <c r="F496" s="5"/>
      <c r="G496" s="5"/>
      <c r="H496" s="5"/>
      <c r="I496" s="27"/>
      <c r="J496" s="27"/>
      <c r="K496" s="27"/>
    </row>
    <row r="497" spans="1:11" ht="15.75">
      <c r="A497" s="27"/>
      <c r="B497" s="27"/>
      <c r="C497" s="27"/>
      <c r="D497" s="7"/>
      <c r="E497" s="5"/>
      <c r="F497" s="5"/>
      <c r="G497" s="5"/>
      <c r="H497" s="5"/>
      <c r="I497" s="27"/>
      <c r="J497" s="27"/>
      <c r="K497" s="27"/>
    </row>
    <row r="498" spans="1:11" ht="15.75">
      <c r="A498" s="27"/>
      <c r="B498" s="27"/>
      <c r="C498" s="27"/>
      <c r="D498" s="7"/>
      <c r="E498" s="5"/>
      <c r="F498" s="5"/>
      <c r="G498" s="5"/>
      <c r="H498" s="5"/>
      <c r="I498" s="27"/>
      <c r="J498" s="27"/>
      <c r="K498" s="27"/>
    </row>
    <row r="499" spans="1:11" ht="15.75">
      <c r="A499" s="27"/>
      <c r="B499" s="27"/>
      <c r="C499" s="27"/>
      <c r="D499" s="7"/>
      <c r="E499" s="5"/>
      <c r="F499" s="5"/>
      <c r="G499" s="5"/>
      <c r="H499" s="5"/>
      <c r="I499" s="27"/>
      <c r="J499" s="27"/>
      <c r="K499" s="27"/>
    </row>
    <row r="500" spans="1:11" ht="15.75">
      <c r="A500" s="27"/>
      <c r="B500" s="27"/>
      <c r="C500" s="27"/>
      <c r="D500" s="7"/>
      <c r="E500" s="5"/>
      <c r="F500" s="5"/>
      <c r="G500" s="5"/>
      <c r="H500" s="5"/>
      <c r="I500" s="27"/>
      <c r="J500" s="27"/>
      <c r="K500" s="27"/>
    </row>
    <row r="501" spans="1:11" ht="15.75">
      <c r="A501" s="27"/>
      <c r="B501" s="27"/>
      <c r="C501" s="27"/>
      <c r="D501" s="7"/>
      <c r="E501" s="5"/>
      <c r="F501" s="5"/>
      <c r="G501" s="5"/>
      <c r="H501" s="5"/>
      <c r="I501" s="27"/>
      <c r="J501" s="27"/>
      <c r="K501" s="27"/>
    </row>
    <row r="502" spans="1:11" ht="15.75">
      <c r="A502" s="27"/>
      <c r="B502" s="27"/>
      <c r="C502" s="27"/>
      <c r="D502" s="7"/>
      <c r="E502" s="5"/>
      <c r="F502" s="5"/>
      <c r="G502" s="5"/>
      <c r="H502" s="5"/>
      <c r="I502" s="27"/>
      <c r="J502" s="27"/>
      <c r="K502" s="27"/>
    </row>
    <row r="503" spans="1:11" ht="15.75">
      <c r="A503" s="27"/>
      <c r="B503" s="27"/>
      <c r="C503" s="27"/>
      <c r="D503" s="7"/>
      <c r="E503" s="5"/>
      <c r="F503" s="5"/>
      <c r="G503" s="5"/>
      <c r="H503" s="5"/>
      <c r="I503" s="27"/>
      <c r="J503" s="27"/>
      <c r="K503" s="27"/>
    </row>
    <row r="504" spans="4:8" ht="15.75">
      <c r="D504" s="8"/>
      <c r="E504" s="8"/>
      <c r="F504" s="8"/>
      <c r="G504" s="8"/>
      <c r="H504" s="8"/>
    </row>
    <row r="505" spans="4:8" ht="15.75">
      <c r="D505" s="8"/>
      <c r="E505" s="8"/>
      <c r="F505" s="8"/>
      <c r="G505" s="8"/>
      <c r="H505" s="8"/>
    </row>
    <row r="506" spans="4:8" ht="15.75">
      <c r="D506" s="8"/>
      <c r="E506" s="8"/>
      <c r="F506" s="8"/>
      <c r="G506" s="8"/>
      <c r="H506" s="8"/>
    </row>
    <row r="507" spans="4:8" ht="15.75">
      <c r="D507" s="8"/>
      <c r="E507" s="8"/>
      <c r="F507" s="8"/>
      <c r="G507" s="8"/>
      <c r="H507" s="8"/>
    </row>
    <row r="508" spans="4:8" ht="15.75">
      <c r="D508" s="8"/>
      <c r="E508" s="8"/>
      <c r="F508" s="8"/>
      <c r="G508" s="8"/>
      <c r="H508" s="8"/>
    </row>
    <row r="509" spans="4:8" ht="15.75">
      <c r="D509" s="8"/>
      <c r="E509" s="8"/>
      <c r="F509" s="8"/>
      <c r="G509" s="8"/>
      <c r="H509" s="8"/>
    </row>
    <row r="510" spans="4:8" ht="15.75">
      <c r="D510" s="8"/>
      <c r="E510" s="8"/>
      <c r="F510" s="8"/>
      <c r="G510" s="8"/>
      <c r="H510" s="8"/>
    </row>
    <row r="511" spans="4:8" ht="15.75">
      <c r="D511" s="8"/>
      <c r="E511" s="8"/>
      <c r="F511" s="8"/>
      <c r="G511" s="8"/>
      <c r="H511" s="8"/>
    </row>
    <row r="512" spans="4:8" ht="15.75">
      <c r="D512" s="8"/>
      <c r="E512" s="8"/>
      <c r="F512" s="8"/>
      <c r="G512" s="8"/>
      <c r="H512" s="8"/>
    </row>
    <row r="513" spans="4:8" ht="15.75">
      <c r="D513" s="8"/>
      <c r="E513" s="8"/>
      <c r="F513" s="8"/>
      <c r="G513" s="8"/>
      <c r="H513" s="8"/>
    </row>
    <row r="514" spans="4:8" ht="15.75">
      <c r="D514" s="8"/>
      <c r="E514" s="8"/>
      <c r="F514" s="8"/>
      <c r="G514" s="8"/>
      <c r="H514" s="8"/>
    </row>
    <row r="515" spans="4:8" ht="15.75">
      <c r="D515" s="8"/>
      <c r="E515" s="8"/>
      <c r="F515" s="8"/>
      <c r="G515" s="8"/>
      <c r="H515" s="8"/>
    </row>
    <row r="516" spans="4:8" ht="15.75">
      <c r="D516" s="8"/>
      <c r="E516" s="8"/>
      <c r="F516" s="8"/>
      <c r="G516" s="8"/>
      <c r="H516" s="8"/>
    </row>
    <row r="517" spans="4:8" ht="15.75">
      <c r="D517" s="8"/>
      <c r="E517" s="8"/>
      <c r="F517" s="8"/>
      <c r="G517" s="8"/>
      <c r="H517" s="8"/>
    </row>
    <row r="518" spans="4:8" ht="15.75">
      <c r="D518" s="8"/>
      <c r="E518" s="8"/>
      <c r="F518" s="8"/>
      <c r="G518" s="8"/>
      <c r="H518" s="8"/>
    </row>
    <row r="519" spans="4:8" ht="15.75">
      <c r="D519" s="8"/>
      <c r="E519" s="8"/>
      <c r="F519" s="8"/>
      <c r="G519" s="8"/>
      <c r="H519" s="8"/>
    </row>
    <row r="520" spans="4:8" ht="15.75">
      <c r="D520" s="8"/>
      <c r="E520" s="8"/>
      <c r="F520" s="8"/>
      <c r="G520" s="8"/>
      <c r="H520" s="8"/>
    </row>
    <row r="521" spans="4:8" ht="15.75">
      <c r="D521" s="8"/>
      <c r="E521" s="8"/>
      <c r="F521" s="8"/>
      <c r="G521" s="8"/>
      <c r="H521" s="8"/>
    </row>
    <row r="522" spans="4:8" ht="15.75">
      <c r="D522" s="8"/>
      <c r="E522" s="8"/>
      <c r="F522" s="8"/>
      <c r="G522" s="8"/>
      <c r="H522" s="8"/>
    </row>
    <row r="523" spans="4:8" ht="15.75">
      <c r="D523" s="8"/>
      <c r="E523" s="8"/>
      <c r="F523" s="8"/>
      <c r="G523" s="8"/>
      <c r="H523" s="8"/>
    </row>
    <row r="524" spans="4:8" ht="15.75">
      <c r="D524" s="8"/>
      <c r="E524" s="8"/>
      <c r="F524" s="8"/>
      <c r="G524" s="8"/>
      <c r="H524" s="8"/>
    </row>
    <row r="525" spans="4:8" ht="15.75">
      <c r="D525" s="8"/>
      <c r="E525" s="8"/>
      <c r="F525" s="8"/>
      <c r="G525" s="8"/>
      <c r="H525" s="8"/>
    </row>
    <row r="526" spans="4:8" ht="15.75">
      <c r="D526" s="8"/>
      <c r="E526" s="8"/>
      <c r="F526" s="8"/>
      <c r="G526" s="8"/>
      <c r="H526" s="8"/>
    </row>
    <row r="527" spans="4:8" ht="15.75">
      <c r="D527" s="8"/>
      <c r="E527" s="8"/>
      <c r="F527" s="8"/>
      <c r="G527" s="8"/>
      <c r="H527" s="8"/>
    </row>
    <row r="528" spans="4:8" ht="15.75">
      <c r="D528" s="8"/>
      <c r="E528" s="8"/>
      <c r="F528" s="8"/>
      <c r="G528" s="8"/>
      <c r="H528" s="8"/>
    </row>
    <row r="529" spans="4:8" ht="15.75">
      <c r="D529" s="8"/>
      <c r="E529" s="8"/>
      <c r="F529" s="8"/>
      <c r="G529" s="8"/>
      <c r="H529" s="8"/>
    </row>
    <row r="530" spans="4:8" ht="15.75">
      <c r="D530" s="8"/>
      <c r="E530" s="8"/>
      <c r="F530" s="8"/>
      <c r="G530" s="8"/>
      <c r="H530" s="8"/>
    </row>
    <row r="531" spans="4:8" ht="15.75">
      <c r="D531" s="8"/>
      <c r="E531" s="8"/>
      <c r="F531" s="8"/>
      <c r="G531" s="8"/>
      <c r="H531" s="8"/>
    </row>
    <row r="532" spans="4:8" ht="15.75">
      <c r="D532" s="8"/>
      <c r="E532" s="8"/>
      <c r="F532" s="8"/>
      <c r="G532" s="8"/>
      <c r="H532" s="8"/>
    </row>
    <row r="533" spans="4:8" ht="15.75">
      <c r="D533" s="8"/>
      <c r="E533" s="8"/>
      <c r="F533" s="8"/>
      <c r="G533" s="8"/>
      <c r="H533" s="8"/>
    </row>
    <row r="534" spans="4:8" ht="15.75">
      <c r="D534" s="8"/>
      <c r="E534" s="8"/>
      <c r="F534" s="8"/>
      <c r="G534" s="8"/>
      <c r="H534" s="8"/>
    </row>
    <row r="535" spans="4:8" ht="15.75">
      <c r="D535" s="8"/>
      <c r="E535" s="8"/>
      <c r="F535" s="8"/>
      <c r="G535" s="8"/>
      <c r="H535" s="8"/>
    </row>
    <row r="536" spans="4:8" ht="15.75">
      <c r="D536" s="8"/>
      <c r="E536" s="8"/>
      <c r="F536" s="8"/>
      <c r="G536" s="8"/>
      <c r="H536" s="8"/>
    </row>
    <row r="537" spans="4:8" ht="15.75">
      <c r="D537" s="8"/>
      <c r="E537" s="8"/>
      <c r="F537" s="8"/>
      <c r="G537" s="8"/>
      <c r="H537" s="8"/>
    </row>
    <row r="538" spans="4:8" ht="15.75">
      <c r="D538" s="8"/>
      <c r="E538" s="8"/>
      <c r="F538" s="8"/>
      <c r="G538" s="8"/>
      <c r="H538" s="8"/>
    </row>
    <row r="539" spans="4:8" ht="15.75">
      <c r="D539" s="8"/>
      <c r="E539" s="8"/>
      <c r="F539" s="8"/>
      <c r="G539" s="8"/>
      <c r="H539" s="8"/>
    </row>
    <row r="540" spans="4:8" ht="15.75">
      <c r="D540" s="8"/>
      <c r="E540" s="8"/>
      <c r="F540" s="8"/>
      <c r="G540" s="8"/>
      <c r="H540" s="8"/>
    </row>
    <row r="541" spans="4:8" ht="15.75">
      <c r="D541" s="8"/>
      <c r="E541" s="8"/>
      <c r="F541" s="8"/>
      <c r="G541" s="8"/>
      <c r="H541" s="8"/>
    </row>
    <row r="542" spans="4:8" ht="15.75">
      <c r="D542" s="8"/>
      <c r="E542" s="8"/>
      <c r="F542" s="8"/>
      <c r="G542" s="8"/>
      <c r="H542" s="8"/>
    </row>
    <row r="543" spans="4:8" ht="15.75">
      <c r="D543" s="8"/>
      <c r="E543" s="8"/>
      <c r="F543" s="8"/>
      <c r="G543" s="8"/>
      <c r="H543" s="8"/>
    </row>
    <row r="544" spans="4:8" ht="15.75">
      <c r="D544" s="8"/>
      <c r="E544" s="8"/>
      <c r="F544" s="8"/>
      <c r="G544" s="8"/>
      <c r="H544" s="8"/>
    </row>
    <row r="545" spans="4:8" ht="15.75">
      <c r="D545" s="8"/>
      <c r="E545" s="8"/>
      <c r="F545" s="8"/>
      <c r="G545" s="8"/>
      <c r="H545" s="8"/>
    </row>
    <row r="546" spans="4:8" ht="15.75">
      <c r="D546" s="8"/>
      <c r="E546" s="8"/>
      <c r="F546" s="8"/>
      <c r="G546" s="8"/>
      <c r="H546" s="8"/>
    </row>
    <row r="547" spans="4:8" ht="15.75">
      <c r="D547" s="8"/>
      <c r="E547" s="8"/>
      <c r="F547" s="8"/>
      <c r="G547" s="8"/>
      <c r="H547" s="8"/>
    </row>
    <row r="548" spans="4:8" ht="15.75">
      <c r="D548" s="8"/>
      <c r="E548" s="8"/>
      <c r="F548" s="8"/>
      <c r="G548" s="8"/>
      <c r="H548" s="8"/>
    </row>
    <row r="549" spans="4:8" ht="15.75">
      <c r="D549" s="8"/>
      <c r="E549" s="8"/>
      <c r="F549" s="8"/>
      <c r="G549" s="8"/>
      <c r="H549" s="8"/>
    </row>
    <row r="550" spans="4:8" ht="15.75">
      <c r="D550" s="8"/>
      <c r="E550" s="8"/>
      <c r="F550" s="8"/>
      <c r="G550" s="8"/>
      <c r="H550" s="8"/>
    </row>
    <row r="551" spans="4:8" ht="15.75">
      <c r="D551" s="8"/>
      <c r="E551" s="8"/>
      <c r="F551" s="8"/>
      <c r="G551" s="8"/>
      <c r="H551" s="8"/>
    </row>
    <row r="552" spans="4:8" ht="15.75">
      <c r="D552" s="8"/>
      <c r="E552" s="8"/>
      <c r="F552" s="8"/>
      <c r="G552" s="8"/>
      <c r="H552" s="8"/>
    </row>
    <row r="553" spans="4:8" ht="15.75">
      <c r="D553" s="8"/>
      <c r="E553" s="8"/>
      <c r="F553" s="8"/>
      <c r="G553" s="8"/>
      <c r="H553" s="8"/>
    </row>
    <row r="554" spans="4:8" ht="15.75">
      <c r="D554" s="8"/>
      <c r="E554" s="8"/>
      <c r="F554" s="8"/>
      <c r="G554" s="8"/>
      <c r="H554" s="8"/>
    </row>
    <row r="555" spans="4:8" ht="15.75">
      <c r="D555" s="8"/>
      <c r="E555" s="8"/>
      <c r="F555" s="8"/>
      <c r="G555" s="8"/>
      <c r="H555" s="8"/>
    </row>
    <row r="556" spans="4:8" ht="15.75">
      <c r="D556" s="8"/>
      <c r="E556" s="8"/>
      <c r="F556" s="8"/>
      <c r="G556" s="8"/>
      <c r="H556" s="8"/>
    </row>
    <row r="557" spans="4:8" ht="15.75">
      <c r="D557" s="8"/>
      <c r="E557" s="8"/>
      <c r="F557" s="8"/>
      <c r="G557" s="8"/>
      <c r="H557" s="8"/>
    </row>
    <row r="558" spans="4:8" ht="15.75">
      <c r="D558" s="8"/>
      <c r="E558" s="8"/>
      <c r="F558" s="8"/>
      <c r="G558" s="8"/>
      <c r="H558" s="8"/>
    </row>
    <row r="559" spans="4:8" ht="15.75">
      <c r="D559" s="8"/>
      <c r="E559" s="8"/>
      <c r="F559" s="8"/>
      <c r="G559" s="8"/>
      <c r="H559" s="8"/>
    </row>
    <row r="560" spans="4:8" ht="15.75">
      <c r="D560" s="8"/>
      <c r="E560" s="8"/>
      <c r="F560" s="8"/>
      <c r="G560" s="8"/>
      <c r="H560" s="8"/>
    </row>
    <row r="561" spans="4:8" ht="15.75">
      <c r="D561" s="8"/>
      <c r="E561" s="8"/>
      <c r="F561" s="8"/>
      <c r="G561" s="8"/>
      <c r="H561" s="8"/>
    </row>
    <row r="562" spans="4:8" ht="15.75">
      <c r="D562" s="8"/>
      <c r="E562" s="8"/>
      <c r="F562" s="8"/>
      <c r="G562" s="8"/>
      <c r="H562" s="8"/>
    </row>
    <row r="563" spans="4:8" ht="15.75">
      <c r="D563" s="8"/>
      <c r="E563" s="8"/>
      <c r="F563" s="8"/>
      <c r="G563" s="8"/>
      <c r="H563" s="8"/>
    </row>
    <row r="564" spans="4:8" ht="15.75">
      <c r="D564" s="8"/>
      <c r="E564" s="8"/>
      <c r="F564" s="8"/>
      <c r="G564" s="8"/>
      <c r="H564" s="8"/>
    </row>
    <row r="565" spans="4:8" ht="15.75">
      <c r="D565" s="8"/>
      <c r="E565" s="8"/>
      <c r="F565" s="8"/>
      <c r="G565" s="8"/>
      <c r="H565" s="8"/>
    </row>
    <row r="566" spans="4:8" ht="15.75">
      <c r="D566" s="8"/>
      <c r="E566" s="8"/>
      <c r="F566" s="8"/>
      <c r="G566" s="8"/>
      <c r="H566" s="8"/>
    </row>
    <row r="567" spans="4:8" ht="15.75">
      <c r="D567" s="8"/>
      <c r="E567" s="8"/>
      <c r="F567" s="8"/>
      <c r="G567" s="8"/>
      <c r="H567" s="8"/>
    </row>
    <row r="568" spans="4:8" ht="15.75">
      <c r="D568" s="8"/>
      <c r="E568" s="8"/>
      <c r="F568" s="8"/>
      <c r="G568" s="8"/>
      <c r="H568" s="8"/>
    </row>
    <row r="569" spans="4:8" ht="15.75">
      <c r="D569" s="8"/>
      <c r="E569" s="8"/>
      <c r="F569" s="8"/>
      <c r="G569" s="8"/>
      <c r="H569" s="8"/>
    </row>
    <row r="570" spans="4:8" ht="15.75">
      <c r="D570" s="8"/>
      <c r="E570" s="8"/>
      <c r="F570" s="8"/>
      <c r="G570" s="8"/>
      <c r="H570" s="8"/>
    </row>
    <row r="571" spans="4:8" ht="15.75">
      <c r="D571" s="8"/>
      <c r="E571" s="8"/>
      <c r="F571" s="8"/>
      <c r="G571" s="8"/>
      <c r="H571" s="8"/>
    </row>
    <row r="572" spans="4:8" ht="15.75">
      <c r="D572" s="8"/>
      <c r="E572" s="8"/>
      <c r="F572" s="8"/>
      <c r="G572" s="8"/>
      <c r="H572" s="8"/>
    </row>
    <row r="573" spans="4:8" ht="15.75">
      <c r="D573" s="8"/>
      <c r="E573" s="8"/>
      <c r="F573" s="8"/>
      <c r="G573" s="8"/>
      <c r="H573" s="8"/>
    </row>
    <row r="574" spans="4:8" ht="15.75">
      <c r="D574" s="8"/>
      <c r="E574" s="8"/>
      <c r="F574" s="8"/>
      <c r="G574" s="8"/>
      <c r="H574" s="8"/>
    </row>
    <row r="575" spans="4:8" ht="15.75">
      <c r="D575" s="8"/>
      <c r="E575" s="8"/>
      <c r="F575" s="8"/>
      <c r="G575" s="8"/>
      <c r="H575" s="8"/>
    </row>
    <row r="576" spans="4:8" ht="15.75">
      <c r="D576" s="8"/>
      <c r="E576" s="8"/>
      <c r="F576" s="8"/>
      <c r="G576" s="8"/>
      <c r="H576" s="8"/>
    </row>
    <row r="577" spans="4:8" ht="15.75">
      <c r="D577" s="8"/>
      <c r="E577" s="8"/>
      <c r="F577" s="8"/>
      <c r="G577" s="8"/>
      <c r="H577" s="8"/>
    </row>
    <row r="578" spans="4:8" ht="15.75">
      <c r="D578" s="8"/>
      <c r="E578" s="8"/>
      <c r="F578" s="8"/>
      <c r="G578" s="8"/>
      <c r="H578" s="8"/>
    </row>
    <row r="579" spans="4:8" ht="15.75">
      <c r="D579" s="8"/>
      <c r="E579" s="8"/>
      <c r="F579" s="8"/>
      <c r="G579" s="8"/>
      <c r="H579" s="8"/>
    </row>
    <row r="580" spans="4:8" ht="15.75">
      <c r="D580" s="8"/>
      <c r="E580" s="8"/>
      <c r="F580" s="8"/>
      <c r="G580" s="8"/>
      <c r="H580" s="8"/>
    </row>
    <row r="581" spans="4:8" ht="15.75">
      <c r="D581" s="8"/>
      <c r="E581" s="8"/>
      <c r="F581" s="8"/>
      <c r="G581" s="8"/>
      <c r="H581" s="8"/>
    </row>
    <row r="582" spans="4:8" ht="15.75">
      <c r="D582" s="8"/>
      <c r="E582" s="8"/>
      <c r="F582" s="8"/>
      <c r="G582" s="8"/>
      <c r="H582" s="8"/>
    </row>
    <row r="583" spans="4:8" ht="15.75">
      <c r="D583" s="8"/>
      <c r="E583" s="8"/>
      <c r="F583" s="8"/>
      <c r="G583" s="8"/>
      <c r="H583" s="8"/>
    </row>
    <row r="584" spans="4:8" ht="15.75">
      <c r="D584" s="8"/>
      <c r="E584" s="8"/>
      <c r="F584" s="8"/>
      <c r="G584" s="8"/>
      <c r="H584" s="8"/>
    </row>
    <row r="585" spans="4:8" ht="15.75">
      <c r="D585" s="8"/>
      <c r="E585" s="8"/>
      <c r="F585" s="8"/>
      <c r="G585" s="8"/>
      <c r="H585" s="8"/>
    </row>
    <row r="586" spans="4:8" ht="15.75">
      <c r="D586" s="8"/>
      <c r="E586" s="8"/>
      <c r="F586" s="8"/>
      <c r="G586" s="8"/>
      <c r="H586" s="8"/>
    </row>
    <row r="587" spans="4:8" ht="15.75">
      <c r="D587" s="8"/>
      <c r="E587" s="8"/>
      <c r="F587" s="8"/>
      <c r="G587" s="8"/>
      <c r="H587" s="8"/>
    </row>
    <row r="588" spans="4:8" ht="15.75">
      <c r="D588" s="8"/>
      <c r="E588" s="8"/>
      <c r="F588" s="8"/>
      <c r="G588" s="8"/>
      <c r="H588" s="8"/>
    </row>
    <row r="589" spans="4:8" ht="15.75">
      <c r="D589" s="8"/>
      <c r="E589" s="8"/>
      <c r="F589" s="8"/>
      <c r="G589" s="8"/>
      <c r="H589" s="8"/>
    </row>
    <row r="590" spans="4:8" ht="15.75">
      <c r="D590" s="8"/>
      <c r="E590" s="8"/>
      <c r="F590" s="8"/>
      <c r="G590" s="8"/>
      <c r="H590" s="8"/>
    </row>
    <row r="591" spans="4:8" ht="15.75">
      <c r="D591" s="8"/>
      <c r="E591" s="8"/>
      <c r="F591" s="8"/>
      <c r="G591" s="8"/>
      <c r="H591" s="8"/>
    </row>
    <row r="592" spans="4:8" ht="15.75">
      <c r="D592" s="8"/>
      <c r="E592" s="8"/>
      <c r="F592" s="8"/>
      <c r="G592" s="8"/>
      <c r="H592" s="8"/>
    </row>
    <row r="593" spans="4:8" ht="15.75">
      <c r="D593" s="8"/>
      <c r="E593" s="8"/>
      <c r="F593" s="8"/>
      <c r="G593" s="8"/>
      <c r="H593" s="8"/>
    </row>
    <row r="594" spans="4:8" ht="15.75">
      <c r="D594" s="8"/>
      <c r="E594" s="8"/>
      <c r="F594" s="8"/>
      <c r="G594" s="8"/>
      <c r="H594" s="8"/>
    </row>
    <row r="595" spans="4:8" ht="15.75">
      <c r="D595" s="8"/>
      <c r="E595" s="8"/>
      <c r="F595" s="8"/>
      <c r="G595" s="8"/>
      <c r="H595" s="8"/>
    </row>
    <row r="596" spans="4:8" ht="15.75">
      <c r="D596" s="8"/>
      <c r="E596" s="8"/>
      <c r="F596" s="8"/>
      <c r="G596" s="8"/>
      <c r="H596" s="8"/>
    </row>
    <row r="597" spans="4:8" ht="15.75">
      <c r="D597" s="8"/>
      <c r="E597" s="8"/>
      <c r="F597" s="8"/>
      <c r="G597" s="8"/>
      <c r="H597" s="8"/>
    </row>
    <row r="598" spans="4:8" ht="15.75">
      <c r="D598" s="8"/>
      <c r="E598" s="8"/>
      <c r="F598" s="8"/>
      <c r="G598" s="8"/>
      <c r="H598" s="8"/>
    </row>
    <row r="599" spans="4:8" ht="15.75">
      <c r="D599" s="8"/>
      <c r="E599" s="8"/>
      <c r="F599" s="8"/>
      <c r="G599" s="8"/>
      <c r="H599" s="8"/>
    </row>
    <row r="600" spans="4:8" ht="15.75">
      <c r="D600" s="8"/>
      <c r="E600" s="8"/>
      <c r="F600" s="8"/>
      <c r="G600" s="8"/>
      <c r="H600" s="8"/>
    </row>
    <row r="601" spans="4:8" ht="15.75">
      <c r="D601" s="8"/>
      <c r="E601" s="8"/>
      <c r="F601" s="8"/>
      <c r="G601" s="8"/>
      <c r="H601" s="8"/>
    </row>
    <row r="602" spans="4:8" ht="15.75">
      <c r="D602" s="8"/>
      <c r="E602" s="8"/>
      <c r="F602" s="8"/>
      <c r="G602" s="8"/>
      <c r="H602" s="8"/>
    </row>
    <row r="603" spans="4:8" ht="15.75">
      <c r="D603" s="8"/>
      <c r="E603" s="8"/>
      <c r="F603" s="8"/>
      <c r="G603" s="8"/>
      <c r="H603" s="8"/>
    </row>
    <row r="604" spans="4:8" ht="15.75">
      <c r="D604" s="8"/>
      <c r="E604" s="8"/>
      <c r="F604" s="8"/>
      <c r="G604" s="8"/>
      <c r="H604" s="8"/>
    </row>
    <row r="605" spans="4:8" ht="15.75">
      <c r="D605" s="8"/>
      <c r="E605" s="8"/>
      <c r="F605" s="8"/>
      <c r="G605" s="8"/>
      <c r="H605" s="8"/>
    </row>
    <row r="606" spans="4:8" ht="15.75">
      <c r="D606" s="8"/>
      <c r="E606" s="8"/>
      <c r="F606" s="8"/>
      <c r="G606" s="8"/>
      <c r="H606" s="8"/>
    </row>
    <row r="607" spans="4:8" ht="15.75">
      <c r="D607" s="8"/>
      <c r="E607" s="8"/>
      <c r="F607" s="8"/>
      <c r="G607" s="8"/>
      <c r="H607" s="8"/>
    </row>
    <row r="608" spans="4:8" ht="15.75">
      <c r="D608" s="8"/>
      <c r="E608" s="8"/>
      <c r="F608" s="8"/>
      <c r="G608" s="8"/>
      <c r="H608" s="8"/>
    </row>
    <row r="609" spans="4:8" ht="15.75">
      <c r="D609" s="8"/>
      <c r="E609" s="8"/>
      <c r="F609" s="8"/>
      <c r="G609" s="8"/>
      <c r="H609" s="8"/>
    </row>
    <row r="610" spans="4:8" ht="15.75">
      <c r="D610" s="8"/>
      <c r="E610" s="8"/>
      <c r="F610" s="8"/>
      <c r="G610" s="8"/>
      <c r="H610" s="8"/>
    </row>
    <row r="611" spans="4:8" ht="15.75">
      <c r="D611" s="8"/>
      <c r="E611" s="8"/>
      <c r="F611" s="8"/>
      <c r="G611" s="8"/>
      <c r="H611" s="8"/>
    </row>
    <row r="612" spans="4:8" ht="15.75">
      <c r="D612" s="8"/>
      <c r="E612" s="8"/>
      <c r="F612" s="8"/>
      <c r="G612" s="8"/>
      <c r="H612" s="8"/>
    </row>
    <row r="613" spans="4:8" ht="15.75">
      <c r="D613" s="8"/>
      <c r="E613" s="8"/>
      <c r="F613" s="8"/>
      <c r="G613" s="8"/>
      <c r="H613" s="8"/>
    </row>
    <row r="614" spans="4:8" ht="15.75">
      <c r="D614" s="8"/>
      <c r="E614" s="8"/>
      <c r="F614" s="8"/>
      <c r="G614" s="8"/>
      <c r="H614" s="8"/>
    </row>
    <row r="615" spans="4:8" ht="15.75">
      <c r="D615" s="8"/>
      <c r="E615" s="8"/>
      <c r="F615" s="8"/>
      <c r="G615" s="8"/>
      <c r="H615" s="8"/>
    </row>
    <row r="616" spans="4:8" ht="15.75">
      <c r="D616" s="8"/>
      <c r="E616" s="8"/>
      <c r="F616" s="8"/>
      <c r="G616" s="8"/>
      <c r="H616" s="8"/>
    </row>
    <row r="617" spans="4:8" ht="15.75">
      <c r="D617" s="8"/>
      <c r="E617" s="8"/>
      <c r="F617" s="8"/>
      <c r="G617" s="8"/>
      <c r="H617" s="8"/>
    </row>
    <row r="618" spans="4:8" ht="15.75">
      <c r="D618" s="8"/>
      <c r="E618" s="8"/>
      <c r="F618" s="8"/>
      <c r="G618" s="8"/>
      <c r="H618" s="8"/>
    </row>
    <row r="619" spans="4:8" ht="15.75">
      <c r="D619" s="8"/>
      <c r="E619" s="8"/>
      <c r="F619" s="8"/>
      <c r="G619" s="8"/>
      <c r="H619" s="8"/>
    </row>
    <row r="620" spans="4:8" ht="15.75">
      <c r="D620" s="8"/>
      <c r="E620" s="8"/>
      <c r="F620" s="8"/>
      <c r="G620" s="8"/>
      <c r="H620" s="8"/>
    </row>
    <row r="621" spans="4:8" ht="15.75">
      <c r="D621" s="8"/>
      <c r="E621" s="8"/>
      <c r="F621" s="8"/>
      <c r="G621" s="8"/>
      <c r="H621" s="8"/>
    </row>
    <row r="622" spans="4:8" ht="15.75">
      <c r="D622" s="8"/>
      <c r="E622" s="8"/>
      <c r="F622" s="8"/>
      <c r="G622" s="8"/>
      <c r="H622" s="8"/>
    </row>
    <row r="623" spans="4:8" ht="15.75">
      <c r="D623" s="8"/>
      <c r="E623" s="8"/>
      <c r="F623" s="8"/>
      <c r="G623" s="8"/>
      <c r="H623" s="8"/>
    </row>
    <row r="624" spans="4:8" ht="15.75">
      <c r="D624" s="8"/>
      <c r="E624" s="8"/>
      <c r="F624" s="8"/>
      <c r="G624" s="8"/>
      <c r="H624" s="8"/>
    </row>
    <row r="625" spans="4:8" ht="15.75">
      <c r="D625" s="8"/>
      <c r="E625" s="8"/>
      <c r="F625" s="8"/>
      <c r="G625" s="8"/>
      <c r="H625" s="8"/>
    </row>
    <row r="626" spans="4:8" ht="15.75">
      <c r="D626" s="8"/>
      <c r="E626" s="8"/>
      <c r="F626" s="8"/>
      <c r="G626" s="8"/>
      <c r="H626" s="8"/>
    </row>
    <row r="627" spans="4:8" ht="15.75">
      <c r="D627" s="8"/>
      <c r="E627" s="8"/>
      <c r="F627" s="8"/>
      <c r="G627" s="8"/>
      <c r="H627" s="8"/>
    </row>
    <row r="628" spans="4:8" ht="15.75">
      <c r="D628" s="8"/>
      <c r="E628" s="8"/>
      <c r="F628" s="8"/>
      <c r="G628" s="8"/>
      <c r="H628" s="8"/>
    </row>
    <row r="629" spans="4:8" ht="15.75">
      <c r="D629" s="8"/>
      <c r="E629" s="8"/>
      <c r="F629" s="8"/>
      <c r="G629" s="8"/>
      <c r="H629" s="8"/>
    </row>
    <row r="630" spans="4:8" ht="15.75">
      <c r="D630" s="8"/>
      <c r="E630" s="8"/>
      <c r="F630" s="8"/>
      <c r="G630" s="8"/>
      <c r="H630" s="8"/>
    </row>
    <row r="631" spans="4:8" ht="15.75">
      <c r="D631" s="8"/>
      <c r="E631" s="8"/>
      <c r="F631" s="8"/>
      <c r="G631" s="8"/>
      <c r="H631" s="8"/>
    </row>
    <row r="632" spans="4:8" ht="15.75">
      <c r="D632" s="8"/>
      <c r="E632" s="8"/>
      <c r="F632" s="8"/>
      <c r="G632" s="8"/>
      <c r="H632" s="8"/>
    </row>
    <row r="633" spans="4:8" ht="15.75">
      <c r="D633" s="8"/>
      <c r="E633" s="8"/>
      <c r="F633" s="8"/>
      <c r="G633" s="8"/>
      <c r="H633" s="8"/>
    </row>
    <row r="634" spans="4:8" ht="15.75">
      <c r="D634" s="8"/>
      <c r="E634" s="8"/>
      <c r="F634" s="8"/>
      <c r="G634" s="8"/>
      <c r="H634" s="8"/>
    </row>
    <row r="635" spans="4:8" ht="15.75">
      <c r="D635" s="8"/>
      <c r="E635" s="8"/>
      <c r="F635" s="8"/>
      <c r="G635" s="8"/>
      <c r="H635" s="8"/>
    </row>
    <row r="636" spans="4:8" ht="15.75">
      <c r="D636" s="8"/>
      <c r="E636" s="8"/>
      <c r="F636" s="8"/>
      <c r="G636" s="8"/>
      <c r="H636" s="8"/>
    </row>
    <row r="637" spans="4:8" ht="15.75">
      <c r="D637" s="8"/>
      <c r="E637" s="8"/>
      <c r="F637" s="8"/>
      <c r="G637" s="8"/>
      <c r="H637" s="8"/>
    </row>
    <row r="638" spans="4:8" ht="15.75">
      <c r="D638" s="8"/>
      <c r="E638" s="8"/>
      <c r="F638" s="8"/>
      <c r="G638" s="8"/>
      <c r="H638" s="8"/>
    </row>
    <row r="639" spans="4:8" ht="15.75">
      <c r="D639" s="8"/>
      <c r="E639" s="8"/>
      <c r="F639" s="8"/>
      <c r="G639" s="8"/>
      <c r="H639" s="8"/>
    </row>
    <row r="640" spans="4:8" ht="15.75">
      <c r="D640" s="8"/>
      <c r="E640" s="8"/>
      <c r="F640" s="8"/>
      <c r="G640" s="8"/>
      <c r="H640" s="8"/>
    </row>
    <row r="641" spans="4:8" ht="15.75">
      <c r="D641" s="8"/>
      <c r="E641" s="8"/>
      <c r="F641" s="8"/>
      <c r="G641" s="8"/>
      <c r="H641" s="8"/>
    </row>
    <row r="642" spans="4:8" ht="15.75">
      <c r="D642" s="8"/>
      <c r="E642" s="8"/>
      <c r="F642" s="8"/>
      <c r="G642" s="8"/>
      <c r="H642" s="8"/>
    </row>
    <row r="643" spans="4:8" ht="15.75">
      <c r="D643" s="8"/>
      <c r="E643" s="8"/>
      <c r="F643" s="8"/>
      <c r="G643" s="8"/>
      <c r="H643" s="8"/>
    </row>
    <row r="644" spans="4:8" ht="15.75">
      <c r="D644" s="8"/>
      <c r="E644" s="8"/>
      <c r="F644" s="8"/>
      <c r="G644" s="8"/>
      <c r="H644" s="8"/>
    </row>
    <row r="645" spans="4:8" ht="15.75">
      <c r="D645" s="8"/>
      <c r="E645" s="8"/>
      <c r="F645" s="8"/>
      <c r="G645" s="8"/>
      <c r="H645" s="8"/>
    </row>
    <row r="646" spans="4:8" ht="15.75">
      <c r="D646" s="8"/>
      <c r="E646" s="8"/>
      <c r="F646" s="8"/>
      <c r="G646" s="8"/>
      <c r="H646" s="8"/>
    </row>
    <row r="647" spans="4:8" ht="15.75">
      <c r="D647" s="8"/>
      <c r="E647" s="8"/>
      <c r="F647" s="8"/>
      <c r="G647" s="8"/>
      <c r="H647" s="8"/>
    </row>
    <row r="648" spans="4:8" ht="15.75">
      <c r="D648" s="8"/>
      <c r="E648" s="8"/>
      <c r="F648" s="8"/>
      <c r="G648" s="8"/>
      <c r="H648" s="8"/>
    </row>
    <row r="649" spans="4:8" ht="15.75">
      <c r="D649" s="8"/>
      <c r="E649" s="8"/>
      <c r="F649" s="8"/>
      <c r="G649" s="8"/>
      <c r="H649" s="8"/>
    </row>
    <row r="650" spans="4:8" ht="15.75">
      <c r="D650" s="8"/>
      <c r="E650" s="8"/>
      <c r="F650" s="8"/>
      <c r="G650" s="8"/>
      <c r="H650" s="8"/>
    </row>
    <row r="651" spans="4:8" ht="15.75">
      <c r="D651" s="8"/>
      <c r="E651" s="8"/>
      <c r="F651" s="8"/>
      <c r="G651" s="8"/>
      <c r="H651" s="8"/>
    </row>
    <row r="652" spans="4:8" ht="15.75">
      <c r="D652" s="8"/>
      <c r="E652" s="8"/>
      <c r="F652" s="8"/>
      <c r="G652" s="8"/>
      <c r="H652" s="8"/>
    </row>
    <row r="653" spans="4:8" ht="15.75">
      <c r="D653" s="8"/>
      <c r="E653" s="8"/>
      <c r="F653" s="8"/>
      <c r="G653" s="8"/>
      <c r="H653" s="8"/>
    </row>
    <row r="654" spans="4:8" ht="15.75">
      <c r="D654" s="8"/>
      <c r="E654" s="8"/>
      <c r="F654" s="8"/>
      <c r="G654" s="8"/>
      <c r="H654" s="8"/>
    </row>
    <row r="655" spans="4:8" ht="15.75">
      <c r="D655" s="8"/>
      <c r="E655" s="8"/>
      <c r="F655" s="8"/>
      <c r="G655" s="8"/>
      <c r="H655" s="8"/>
    </row>
    <row r="656" spans="4:8" ht="15.75">
      <c r="D656" s="8"/>
      <c r="E656" s="8"/>
      <c r="F656" s="8"/>
      <c r="G656" s="8"/>
      <c r="H656" s="8"/>
    </row>
    <row r="657" spans="4:8" ht="15.75">
      <c r="D657" s="8"/>
      <c r="E657" s="8"/>
      <c r="F657" s="8"/>
      <c r="G657" s="8"/>
      <c r="H657" s="8"/>
    </row>
    <row r="658" spans="4:8" ht="15.75">
      <c r="D658" s="8"/>
      <c r="E658" s="8"/>
      <c r="F658" s="8"/>
      <c r="G658" s="8"/>
      <c r="H658" s="8"/>
    </row>
    <row r="659" spans="4:8" ht="15.75">
      <c r="D659" s="8"/>
      <c r="E659" s="8"/>
      <c r="F659" s="8"/>
      <c r="G659" s="8"/>
      <c r="H659" s="8"/>
    </row>
    <row r="660" spans="4:8" ht="15.75">
      <c r="D660" s="8"/>
      <c r="E660" s="8"/>
      <c r="F660" s="8"/>
      <c r="G660" s="8"/>
      <c r="H660" s="8"/>
    </row>
    <row r="661" spans="4:8" ht="15.75">
      <c r="D661" s="8"/>
      <c r="E661" s="8"/>
      <c r="F661" s="8"/>
      <c r="G661" s="8"/>
      <c r="H661" s="8"/>
    </row>
    <row r="662" spans="4:8" ht="15.75">
      <c r="D662" s="8"/>
      <c r="E662" s="8"/>
      <c r="F662" s="8"/>
      <c r="G662" s="8"/>
      <c r="H662" s="8"/>
    </row>
    <row r="663" spans="4:8" ht="15.75">
      <c r="D663" s="8"/>
      <c r="E663" s="8"/>
      <c r="F663" s="8"/>
      <c r="G663" s="8"/>
      <c r="H663" s="8"/>
    </row>
    <row r="664" spans="4:8" ht="15.75">
      <c r="D664" s="8"/>
      <c r="E664" s="8"/>
      <c r="F664" s="8"/>
      <c r="G664" s="8"/>
      <c r="H664" s="8"/>
    </row>
    <row r="665" spans="4:8" ht="15.75">
      <c r="D665" s="8"/>
      <c r="E665" s="8"/>
      <c r="F665" s="8"/>
      <c r="G665" s="8"/>
      <c r="H665" s="8"/>
    </row>
    <row r="666" spans="4:8" ht="15.75">
      <c r="D666" s="8"/>
      <c r="E666" s="8"/>
      <c r="F666" s="8"/>
      <c r="G666" s="8"/>
      <c r="H666" s="8"/>
    </row>
    <row r="667" spans="4:8" ht="15.75">
      <c r="D667" s="8"/>
      <c r="E667" s="8"/>
      <c r="F667" s="8"/>
      <c r="G667" s="8"/>
      <c r="H667" s="8"/>
    </row>
    <row r="668" spans="4:8" ht="15.75">
      <c r="D668" s="8"/>
      <c r="E668" s="8"/>
      <c r="F668" s="8"/>
      <c r="G668" s="8"/>
      <c r="H668" s="8"/>
    </row>
    <row r="669" spans="4:8" ht="15.75">
      <c r="D669" s="8"/>
      <c r="E669" s="8"/>
      <c r="F669" s="8"/>
      <c r="G669" s="8"/>
      <c r="H669" s="8"/>
    </row>
  </sheetData>
  <sheetProtection/>
  <mergeCells count="7">
    <mergeCell ref="A405:G405"/>
    <mergeCell ref="B1:H1"/>
    <mergeCell ref="B2:H2"/>
    <mergeCell ref="B3:H3"/>
    <mergeCell ref="B4:H4"/>
    <mergeCell ref="B5:H5"/>
    <mergeCell ref="C360:C365"/>
  </mergeCells>
  <printOptions/>
  <pageMargins left="0" right="0" top="0.7874015748031497" bottom="0" header="0.5118110236220472" footer="0.5118110236220472"/>
  <pageSetup fitToHeight="6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lena</cp:lastModifiedBy>
  <cp:lastPrinted>2016-07-11T13:49:45Z</cp:lastPrinted>
  <dcterms:created xsi:type="dcterms:W3CDTF">1996-10-08T23:32:33Z</dcterms:created>
  <dcterms:modified xsi:type="dcterms:W3CDTF">2016-07-11T13:50:00Z</dcterms:modified>
  <cp:category/>
  <cp:version/>
  <cp:contentType/>
  <cp:contentStatus/>
</cp:coreProperties>
</file>